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5480" windowHeight="8190" tabRatio="756"/>
  </bookViews>
  <sheets>
    <sheet name="Титул" sheetId="1" r:id="rId1"/>
    <sheet name="Электро" sheetId="2" r:id="rId2"/>
    <sheet name="Вода" sheetId="3" r:id="rId3"/>
    <sheet name="Aqua Lite" sheetId="9" r:id="rId4"/>
    <sheet name="Вытяжки" sheetId="4" r:id="rId5"/>
    <sheet name="Опции" sheetId="8" r:id="rId6"/>
    <sheet name="Опции Aqua" sheetId="10" r:id="rId7"/>
    <sheet name="Аксессуары" sheetId="16" r:id="rId8"/>
    <sheet name="Увлажнители" sheetId="6" r:id="rId9"/>
    <sheet name="Pool1" sheetId="11" r:id="rId10"/>
    <sheet name="Pool2" sheetId="14" r:id="rId11"/>
    <sheet name="Опции Pool" sheetId="15" r:id="rId12"/>
    <sheet name="Фильтры" sheetId="7" r:id="rId13"/>
  </sheets>
  <definedNames>
    <definedName name="_xlnm.Print_Area" localSheetId="3">'Aqua Lite'!$A$1:$I$27</definedName>
    <definedName name="_xlnm.Print_Area" localSheetId="9">Pool1!$A$3:$E$58</definedName>
    <definedName name="_xlnm.Print_Area" localSheetId="10">Pool2!$A$1:$E$56</definedName>
    <definedName name="_xlnm.Print_Area" localSheetId="7">Аксессуары!$A$1:$E$65</definedName>
    <definedName name="_xlnm.Print_Area" localSheetId="2">Вода!$A$3:$F$56</definedName>
    <definedName name="_xlnm.Print_Area" localSheetId="4">Вытяжки!$A$1:$F$29</definedName>
    <definedName name="_xlnm.Print_Area" localSheetId="5">Опции!$A$1:$E$22</definedName>
    <definedName name="_xlnm.Print_Area" localSheetId="6">'Опции Aqua'!$A$1:$O$25</definedName>
    <definedName name="_xlnm.Print_Area" localSheetId="11">'Опции Pool'!$A$1:$E$22</definedName>
    <definedName name="_xlnm.Print_Area" localSheetId="0">Титул!$A$1:$A$49</definedName>
    <definedName name="_xlnm.Print_Area" localSheetId="8">Увлажнители!$A$1:$E$40</definedName>
    <definedName name="_xlnm.Print_Area" localSheetId="12">Фильтры!$A$1:$E$25</definedName>
    <definedName name="_xlnm.Print_Area" localSheetId="1">Электро!$A$1:$G$57</definedName>
  </definedNames>
  <calcPr calcId="125725" fullPrecision="0"/>
</workbook>
</file>

<file path=xl/calcChain.xml><?xml version="1.0" encoding="utf-8"?>
<calcChain xmlns="http://schemas.openxmlformats.org/spreadsheetml/2006/main">
  <c r="E37" i="6"/>
  <c r="I4" i="15"/>
  <c r="I7" s="1"/>
  <c r="H4" i="7"/>
  <c r="M4" i="14"/>
  <c r="M7" s="1"/>
  <c r="M53" i="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42" i="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4" i="11"/>
  <c r="M50" s="1"/>
  <c r="I5" i="6"/>
  <c r="I24" s="1"/>
  <c r="I6" i="4"/>
  <c r="M5" i="9"/>
  <c r="K53" i="3"/>
  <c r="K52"/>
  <c r="K51"/>
  <c r="K50"/>
  <c r="K49"/>
  <c r="K48"/>
  <c r="K47"/>
  <c r="K45"/>
  <c r="K44"/>
  <c r="K43"/>
  <c r="K42"/>
  <c r="K41"/>
  <c r="K40"/>
  <c r="K39"/>
  <c r="K37"/>
  <c r="K36"/>
  <c r="K35"/>
  <c r="K34"/>
  <c r="K33"/>
  <c r="K32"/>
  <c r="K31"/>
  <c r="K30"/>
  <c r="K29"/>
  <c r="K28"/>
  <c r="K27"/>
  <c r="K26"/>
  <c r="K25"/>
  <c r="K9"/>
  <c r="K10"/>
  <c r="K11"/>
  <c r="K12"/>
  <c r="K13"/>
  <c r="K14"/>
  <c r="K15"/>
  <c r="K16"/>
  <c r="K17"/>
  <c r="K18"/>
  <c r="K19"/>
  <c r="K20"/>
  <c r="K21"/>
  <c r="K22"/>
  <c r="K23"/>
  <c r="K8"/>
  <c r="K42" i="2"/>
  <c r="K41"/>
  <c r="K39"/>
  <c r="K38"/>
  <c r="K37"/>
  <c r="K36"/>
  <c r="K35"/>
  <c r="K34"/>
  <c r="K33"/>
  <c r="K32"/>
  <c r="K30"/>
  <c r="K29"/>
  <c r="K28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I6" i="6" l="1"/>
  <c r="M10" i="14"/>
  <c r="M14"/>
  <c r="M18"/>
  <c r="M22"/>
  <c r="M26"/>
  <c r="M30"/>
  <c r="M34"/>
  <c r="M38"/>
  <c r="M42"/>
  <c r="M46"/>
  <c r="M50"/>
  <c r="M54"/>
  <c r="M8"/>
  <c r="M12"/>
  <c r="M16"/>
  <c r="M20"/>
  <c r="M24"/>
  <c r="M28"/>
  <c r="M32"/>
  <c r="M36"/>
  <c r="M40"/>
  <c r="M44"/>
  <c r="M48"/>
  <c r="M52"/>
  <c r="I19" i="6"/>
  <c r="I21"/>
  <c r="I23"/>
  <c r="M7" i="11"/>
  <c r="M9"/>
  <c r="M11"/>
  <c r="M13"/>
  <c r="M15"/>
  <c r="M17"/>
  <c r="M19"/>
  <c r="M21"/>
  <c r="M23"/>
  <c r="M25"/>
  <c r="M27"/>
  <c r="M29"/>
  <c r="M31"/>
  <c r="M33"/>
  <c r="M35"/>
  <c r="M37"/>
  <c r="M39"/>
  <c r="M41"/>
  <c r="M43"/>
  <c r="M45"/>
  <c r="M47"/>
  <c r="M49"/>
  <c r="M9" i="14"/>
  <c r="M11"/>
  <c r="M13"/>
  <c r="M15"/>
  <c r="M17"/>
  <c r="M19"/>
  <c r="M21"/>
  <c r="M23"/>
  <c r="M25"/>
  <c r="M27"/>
  <c r="M29"/>
  <c r="M31"/>
  <c r="M33"/>
  <c r="M35"/>
  <c r="M37"/>
  <c r="M39"/>
  <c r="M41"/>
  <c r="M43"/>
  <c r="M45"/>
  <c r="M47"/>
  <c r="M49"/>
  <c r="M51"/>
  <c r="M53"/>
  <c r="I12" i="15"/>
  <c r="I10"/>
  <c r="I8"/>
  <c r="I20" i="6"/>
  <c r="I22"/>
  <c r="M8" i="11"/>
  <c r="M10"/>
  <c r="M12"/>
  <c r="M14"/>
  <c r="M16"/>
  <c r="M18"/>
  <c r="M20"/>
  <c r="M22"/>
  <c r="M24"/>
  <c r="M26"/>
  <c r="M28"/>
  <c r="M30"/>
  <c r="M32"/>
  <c r="M34"/>
  <c r="M36"/>
  <c r="M38"/>
  <c r="M40"/>
  <c r="M42"/>
  <c r="M44"/>
  <c r="M46"/>
  <c r="M48"/>
  <c r="I11" i="15"/>
  <c r="I9"/>
  <c r="I37" i="2" l="1"/>
  <c r="I36"/>
  <c r="I26"/>
  <c r="I25"/>
  <c r="I24"/>
  <c r="I23"/>
  <c r="I22"/>
  <c r="I21"/>
  <c r="I20"/>
  <c r="I19"/>
  <c r="I18"/>
  <c r="I17"/>
  <c r="I16"/>
  <c r="I15"/>
  <c r="I32" i="6" l="1"/>
  <c r="I31"/>
  <c r="I30"/>
  <c r="I18" i="9"/>
  <c r="I20" s="1"/>
  <c r="I19" l="1"/>
  <c r="I36" i="6" l="1"/>
  <c r="H21" i="7"/>
  <c r="I54" i="2"/>
  <c r="I53"/>
  <c r="I52"/>
  <c r="I42"/>
  <c r="I41"/>
  <c r="I33"/>
  <c r="I32"/>
  <c r="I30"/>
  <c r="I29"/>
  <c r="I28"/>
  <c r="I14"/>
  <c r="I13"/>
  <c r="I12"/>
  <c r="I11"/>
  <c r="I10"/>
  <c r="I9"/>
  <c r="I8"/>
  <c r="J20" i="4" l="1"/>
  <c r="J18"/>
  <c r="J15"/>
  <c r="J12"/>
  <c r="K20"/>
  <c r="K19"/>
  <c r="K18"/>
  <c r="K17"/>
  <c r="K16"/>
  <c r="K15"/>
  <c r="K14"/>
  <c r="K13"/>
  <c r="K12"/>
  <c r="L19"/>
  <c r="L18"/>
  <c r="L17"/>
  <c r="L16"/>
  <c r="L15"/>
  <c r="L13"/>
  <c r="L12"/>
  <c r="I20"/>
  <c r="I19"/>
  <c r="I18"/>
  <c r="I17"/>
  <c r="I16"/>
  <c r="I15"/>
  <c r="I14"/>
  <c r="I13"/>
  <c r="I12"/>
  <c r="J19"/>
  <c r="J16"/>
  <c r="J14"/>
  <c r="L20"/>
  <c r="L14"/>
  <c r="J17"/>
  <c r="J13"/>
  <c r="L28"/>
  <c r="L29"/>
  <c r="L27"/>
  <c r="L26"/>
  <c r="S13" i="10"/>
  <c r="I9" i="6"/>
  <c r="H6" i="7"/>
  <c r="J8" i="4"/>
  <c r="J10"/>
  <c r="L7"/>
  <c r="L9"/>
  <c r="L11"/>
  <c r="H12" i="7"/>
  <c r="J7" i="4"/>
  <c r="J9"/>
  <c r="J11"/>
  <c r="H8" i="7"/>
  <c r="L8" i="4"/>
  <c r="L10"/>
  <c r="H7" i="7"/>
  <c r="H11"/>
  <c r="H19"/>
  <c r="H10"/>
  <c r="H16"/>
  <c r="H15"/>
  <c r="H14"/>
  <c r="H20"/>
  <c r="H23"/>
  <c r="I13" i="6"/>
  <c r="K7" i="4"/>
  <c r="K8"/>
  <c r="K9"/>
  <c r="K10"/>
  <c r="K11"/>
  <c r="I7"/>
  <c r="I8"/>
  <c r="I9"/>
  <c r="I10"/>
  <c r="I11"/>
  <c r="I8" i="6"/>
  <c r="I12"/>
  <c r="I38"/>
  <c r="I7"/>
  <c r="I11"/>
  <c r="I18"/>
  <c r="I37"/>
  <c r="I10"/>
  <c r="H18" i="7"/>
  <c r="H22"/>
  <c r="H5"/>
  <c r="H9"/>
  <c r="H13"/>
  <c r="H17"/>
  <c r="P19" i="9" l="1"/>
  <c r="Q8"/>
  <c r="M10"/>
  <c r="P7"/>
  <c r="O8"/>
  <c r="N7"/>
  <c r="Q7"/>
  <c r="P8"/>
  <c r="M7"/>
  <c r="O10"/>
  <c r="P10"/>
  <c r="P20"/>
  <c r="Q9"/>
  <c r="N10"/>
  <c r="O9"/>
  <c r="N8"/>
  <c r="O7"/>
  <c r="P18"/>
  <c r="M9"/>
  <c r="P9"/>
  <c r="Q10"/>
  <c r="N9"/>
  <c r="M8"/>
  <c r="Q20"/>
  <c r="Q18"/>
  <c r="Q19"/>
  <c r="AE16" i="10"/>
  <c r="AC16"/>
  <c r="T15"/>
  <c r="X15"/>
  <c r="T16"/>
  <c r="X16"/>
  <c r="S16"/>
  <c r="S15"/>
  <c r="AE15"/>
  <c r="AC15"/>
  <c r="V15"/>
  <c r="Z15"/>
  <c r="Z16"/>
  <c r="AD15"/>
  <c r="AB15"/>
  <c r="W15"/>
  <c r="AA15"/>
  <c r="W16"/>
  <c r="AA16"/>
  <c r="AD16"/>
  <c r="AB16"/>
  <c r="U15"/>
  <c r="Y15"/>
  <c r="U16"/>
  <c r="Y16"/>
  <c r="V16"/>
</calcChain>
</file>

<file path=xl/sharedStrings.xml><?xml version="1.0" encoding="utf-8"?>
<sst xmlns="http://schemas.openxmlformats.org/spreadsheetml/2006/main" count="1248" uniqueCount="576">
  <si>
    <t>Вентиляционные установки с электрическим калорифером</t>
  </si>
  <si>
    <t>Модель</t>
  </si>
  <si>
    <t>Тип вент.*</t>
  </si>
  <si>
    <t>Мощность
калориф., кВт</t>
  </si>
  <si>
    <t>Напряж. питания, В</t>
  </si>
  <si>
    <t>Цена, рубли</t>
  </si>
  <si>
    <t>Lux - приточные установки</t>
  </si>
  <si>
    <t>1,6 / 3,2 / 4,8</t>
  </si>
  <si>
    <t>U</t>
  </si>
  <si>
    <t>220 / 380</t>
  </si>
  <si>
    <t>Breezart 550 Lux</t>
  </si>
  <si>
    <t>VA</t>
  </si>
  <si>
    <t>Breezart 1000 Lux 9 - 380/3</t>
  </si>
  <si>
    <t>VE</t>
  </si>
  <si>
    <t>L или R</t>
  </si>
  <si>
    <t>Breezart 1000 Lux 18 - 380/3</t>
  </si>
  <si>
    <t>Breezart 2000 Lux 15 - 380/3</t>
  </si>
  <si>
    <t>Breezart 2000 Lux 22,5 - 380/3</t>
  </si>
  <si>
    <t>Breezart 2500 Lux 15 - 380/3</t>
  </si>
  <si>
    <t>Breezart 2500 Lux 22,5 - 380/3</t>
  </si>
  <si>
    <t>Breezart 2500 Lux 30 - 380/3</t>
  </si>
  <si>
    <t>Breezart 3500 Lux 15 - 380/3</t>
  </si>
  <si>
    <t>Breezart 3500 Lux 22,5 - 380/3</t>
  </si>
  <si>
    <t>Breezart 3500 Lux 30 - 380/3</t>
  </si>
  <si>
    <t>Breezart 4500 Lux 22,5 - 380/3</t>
  </si>
  <si>
    <t>Breezart 4500 Lux 30 - 380/3</t>
  </si>
  <si>
    <t>Breezart 1000 Mix 2,25 - 220/1</t>
  </si>
  <si>
    <t>Breezart 1000 Mix 4,5 - 220/1</t>
  </si>
  <si>
    <t>Breezart 1000 Mix 4,5 - 380/3</t>
  </si>
  <si>
    <t>Roto - приточно-вытяжные установки с рекуператором</t>
  </si>
  <si>
    <t>*** Со смесительным узлом</t>
  </si>
  <si>
    <t>Распределительные камеры для ПУ 550 Lux</t>
  </si>
  <si>
    <t>Описание</t>
  </si>
  <si>
    <t>550DIST-4-0-0 *</t>
  </si>
  <si>
    <t>550DIST-4-3-220 *</t>
  </si>
  <si>
    <t>550DIST-4-4-24 *</t>
  </si>
  <si>
    <t>* Все камеры имеют по 4 выхода с клапанами, кол-во и тип установленных приводов указаны в описании.
   Все камеры имеют термо- и шумоизолированный окрашенный корпус, аналогичный корпусу 550 Lux.</t>
  </si>
  <si>
    <t>Вентиляционные установки с водяным калорифером</t>
  </si>
  <si>
    <t>Варианты исполн.</t>
  </si>
  <si>
    <t>Aqua - приточные установки</t>
  </si>
  <si>
    <t>Breezart 1000 Aqua</t>
  </si>
  <si>
    <t>Breezart 2000 Aqua</t>
  </si>
  <si>
    <t>Breezart 2500 Aqua</t>
  </si>
  <si>
    <t>Breezart 2700 Aqua</t>
  </si>
  <si>
    <t>Breezart 3500 Aqua</t>
  </si>
  <si>
    <t>Breezart 3700 Aqua</t>
  </si>
  <si>
    <t>Breezart 4500 Aqua</t>
  </si>
  <si>
    <t>Breezart 6000 Aqua</t>
  </si>
  <si>
    <t>Breezart 8000 Aqua</t>
  </si>
  <si>
    <t>Breezart 10000 Aqua (без стоимости смесит. узла)</t>
  </si>
  <si>
    <t>Breezart 12000 Aqua (без стоимости смесит. узла)</t>
  </si>
  <si>
    <t>Breezart 16000 Aqua (без стоимости смесит. узла)</t>
  </si>
  <si>
    <t>Aqua W / F - приточные установки c водяным или фреоновым охладителем</t>
  </si>
  <si>
    <t>Breezart 1000 Aqua W / F</t>
  </si>
  <si>
    <t>Breezart 2000 Aqua W / F</t>
  </si>
  <si>
    <t>Breezart 2700 Aqua W / F</t>
  </si>
  <si>
    <t>Breezart 3700 Aqua W / F</t>
  </si>
  <si>
    <t>Breezart 4500 Aqua W / F</t>
  </si>
  <si>
    <t>Breezart 6000 Aqua W / F</t>
  </si>
  <si>
    <t>Breezart 8000 Aqua W / F</t>
  </si>
  <si>
    <t>Breezart 10000 Aqua  W / F (без стоимости с/у)</t>
  </si>
  <si>
    <t>Breezart 12000 Aqua  W / F (без стоимости с/у)</t>
  </si>
  <si>
    <t>Breezart 16000 Aqua  W / F (без стоимости с/у)</t>
  </si>
  <si>
    <t>Aqua RR - приточно-вытяжные установки с рекуператором</t>
  </si>
  <si>
    <t>Breezart 2700 Aqua RR</t>
  </si>
  <si>
    <t>Breezart 3700 Aqua RR</t>
  </si>
  <si>
    <t>Breezart 4500 Aqua RR</t>
  </si>
  <si>
    <t>Breezart 6000 Aqua RR</t>
  </si>
  <si>
    <t>Aqua RR F - приточно-вытяжные установки с рекуператором и фреоновым охладителем</t>
  </si>
  <si>
    <t>Breezart 2700 Aqua RR F</t>
  </si>
  <si>
    <t>Breezart 3700 Aqua RR F</t>
  </si>
  <si>
    <t>Breezart 4500 Aqua RR F</t>
  </si>
  <si>
    <t>Breezart 6000 Aqua RR F</t>
  </si>
  <si>
    <t>*  Тип вентилятора и количество ступеней для регулирования скорости вращения:
       • VA – асинхронный с электронным автотрансформатором, 8 ступеней
       • VE – электронно-коммутируемый (серия EC), 8 ступеней</t>
  </si>
  <si>
    <t>Вытяжные установки</t>
  </si>
  <si>
    <t>Тип.
вент.</t>
  </si>
  <si>
    <t>Базовая комплектация</t>
  </si>
  <si>
    <t>Клапан с приводом без возвратной пружины</t>
  </si>
  <si>
    <t>Клапан с приводом с возв. пруж.</t>
  </si>
  <si>
    <t>Breezart 550 Extra</t>
  </si>
  <si>
    <t>Breezart 1000 Extra</t>
  </si>
  <si>
    <t>Breezart 2000 Extra</t>
  </si>
  <si>
    <t>Breezart 2500 Extra</t>
  </si>
  <si>
    <t>Breezart 2700 Extra</t>
  </si>
  <si>
    <t>Breezart 3500 Extra</t>
  </si>
  <si>
    <t>Breezart 3700 Extra</t>
  </si>
  <si>
    <t>Breezart 4500 Extra</t>
  </si>
  <si>
    <t>Breezart 6000 Extra</t>
  </si>
  <si>
    <t>Breezart 8000 Extra</t>
  </si>
  <si>
    <t>Breezart 10000 Extra</t>
  </si>
  <si>
    <t>Breezart 12000 Extra</t>
  </si>
  <si>
    <t>Breezart 16000 Extra</t>
  </si>
  <si>
    <t>Наимено-вание</t>
  </si>
  <si>
    <t>Цена*, рубли</t>
  </si>
  <si>
    <t>Поддержание температуры в помещении по дополнительному датчику температуры (каскадный регулятор)</t>
  </si>
  <si>
    <t>Климат-контроль: автоматическое переключение тепло/холод. Датчик температуры заказывается отдельно.</t>
  </si>
  <si>
    <t>HE</t>
  </si>
  <si>
    <t>Управление увлажнителем с электрическим постнагревателем.</t>
  </si>
  <si>
    <t>HEP</t>
  </si>
  <si>
    <t>Управление увлажнителем с электрическим пред- и постнагревателем.</t>
  </si>
  <si>
    <t>HA</t>
  </si>
  <si>
    <t>Управление увлажнителем с водяным постнагревателем.</t>
  </si>
  <si>
    <t>HAP</t>
  </si>
  <si>
    <t>Управление увлажнителем с водяным пред- и постнагревателем.</t>
  </si>
  <si>
    <t>HC</t>
  </si>
  <si>
    <t>Поддержание влажности в помещении по дополнительному датчику температуры и влажности (каскадный регулятор). Датчик заказывается отдельно.</t>
  </si>
  <si>
    <t>BC</t>
  </si>
  <si>
    <t>Выход управления ККБ Mitsubishi Electric по бинарному коду (3 реле).</t>
  </si>
  <si>
    <t>PC</t>
  </si>
  <si>
    <t>Выход управления ККБ 0-10В.</t>
  </si>
  <si>
    <t>CP</t>
  </si>
  <si>
    <t>EXT</t>
  </si>
  <si>
    <t>Выход управления вытяжной установкой 550 Extra</t>
  </si>
  <si>
    <t>Комплектующие для VAV систем</t>
  </si>
  <si>
    <t>Модуль управления клапаном, 24В - 20мА</t>
  </si>
  <si>
    <t>JL201</t>
  </si>
  <si>
    <t>JL201DP</t>
  </si>
  <si>
    <t>DR-15/24</t>
  </si>
  <si>
    <t>Блок питания 24В, 15 Вт</t>
  </si>
  <si>
    <t>DR-45/24</t>
  </si>
  <si>
    <t>Блок питания 24В, 45 Вт</t>
  </si>
  <si>
    <t>Привод воздушного клапана (дискретный, откр/закр): 220В, 5Н*м, 9VA</t>
  </si>
  <si>
    <t>DP-02/24</t>
  </si>
  <si>
    <t>SB0034</t>
  </si>
  <si>
    <t>Электронный автотрансформатор, вход 0-10В, ток до 6А</t>
  </si>
  <si>
    <t>по запросу</t>
  </si>
  <si>
    <t>AVT</t>
  </si>
  <si>
    <t>Датчик расхода воздуха</t>
  </si>
  <si>
    <t>HT01</t>
  </si>
  <si>
    <t>Догреватель (маломощный калорифер, P = 200 Вт)</t>
  </si>
  <si>
    <t>MT-6070iH</t>
  </si>
  <si>
    <t>MT-8070iH</t>
  </si>
  <si>
    <t>BMT-01</t>
  </si>
  <si>
    <t>Бокс монтажный к панелям MT-6070iH / MT-8070iH</t>
  </si>
  <si>
    <t>Прочее</t>
  </si>
  <si>
    <t>Совместимые вентустановки Breezart</t>
  </si>
  <si>
    <t xml:space="preserve">Мощность 
пред- / постнагреват. </t>
  </si>
  <si>
    <t>Напряжение питания</t>
  </si>
  <si>
    <t>Цена,
рубли</t>
  </si>
  <si>
    <t>550 HumiEL / 0-1,2-220</t>
  </si>
  <si>
    <t>220 В</t>
  </si>
  <si>
    <t>550 HumiEL P / 2,4-1,2-220</t>
  </si>
  <si>
    <t xml:space="preserve"> 2,4 / 1,2 кВт</t>
  </si>
  <si>
    <t>1000 HumiEL / 0-2,5-220</t>
  </si>
  <si>
    <t xml:space="preserve"> 0 / 2,5 кВт</t>
  </si>
  <si>
    <t>1000 HumiEL P / 2,5-2,5-220</t>
  </si>
  <si>
    <t xml:space="preserve"> 2,5 / 2,5 кВт</t>
  </si>
  <si>
    <t>1000 HumiEL P / 5,0-2,5-220</t>
  </si>
  <si>
    <t xml:space="preserve"> 5,0 / 2,5 кВт</t>
  </si>
  <si>
    <t>1000 HumiEL P / 7,5-2,5-380</t>
  </si>
  <si>
    <t xml:space="preserve"> 7,5 / 2,5 кВт</t>
  </si>
  <si>
    <t>380 В</t>
  </si>
  <si>
    <t>Breezart 1000 HumiAqua P</t>
  </si>
  <si>
    <t>Breezart 2000 HumiAqua P</t>
  </si>
  <si>
    <t>Breezart 3500 HumiAqua P</t>
  </si>
  <si>
    <t>Breezart 6000 HumiAqua</t>
  </si>
  <si>
    <t>Breezart 6000 HumiAqua P</t>
  </si>
  <si>
    <t xml:space="preserve">Автономные увлажнители комплектуются вентилятором EBMPapst и воздушным фильтром класса G3 (EU3). Управление только двухпозиционное (вкл./выкл). </t>
  </si>
  <si>
    <t>Производительность</t>
  </si>
  <si>
    <t>Breezart 1000 HumiStat</t>
  </si>
  <si>
    <t>1000 кб.м/ч</t>
  </si>
  <si>
    <t>Breezart 2000 HumiStat</t>
  </si>
  <si>
    <t>2000 кб.м/ч</t>
  </si>
  <si>
    <t>Breezart 3500 HumiStat</t>
  </si>
  <si>
    <t>3500 кб.м/ч</t>
  </si>
  <si>
    <t>Цена</t>
  </si>
  <si>
    <t xml:space="preserve">El-0206хх-RH-RH </t>
  </si>
  <si>
    <t>Гигростат (вкл./выкл), цвет: белый, черный, серебро</t>
  </si>
  <si>
    <t>Датчик влажности и температуры, выход Modbus</t>
  </si>
  <si>
    <t>THD-DDx-T</t>
  </si>
  <si>
    <t>Датчик влажности и температуры с дисплеем, Modbus</t>
  </si>
  <si>
    <t>Фильтры для вентиляционных установок Breezart</t>
  </si>
  <si>
    <t>Код для заказа</t>
  </si>
  <si>
    <t>EU4-500</t>
  </si>
  <si>
    <t>ФВК 300-150-200-G4</t>
  </si>
  <si>
    <t>350 - 500 Комфорт</t>
  </si>
  <si>
    <t>EU4-500 Lux</t>
  </si>
  <si>
    <t>ФВГ 410-170-48-G4</t>
  </si>
  <si>
    <t>EU4-1000</t>
  </si>
  <si>
    <t>ФВК 436-220-250-4-G4</t>
  </si>
  <si>
    <t>1000 MC</t>
  </si>
  <si>
    <t>EU4-1000W</t>
  </si>
  <si>
    <t>ФВК  396-246-300-4-G4</t>
  </si>
  <si>
    <t>1000 W</t>
  </si>
  <si>
    <t>EU4-1000 Aqua</t>
  </si>
  <si>
    <t>ФВГ 490-250-48-G4</t>
  </si>
  <si>
    <t>EU4-2000</t>
  </si>
  <si>
    <t>ФВК 560-250-300-5-G4</t>
  </si>
  <si>
    <t>EU4-2000W</t>
  </si>
  <si>
    <t>ФВК 560-300-300-5-G4</t>
  </si>
  <si>
    <t>2000 W</t>
  </si>
  <si>
    <t>EU4-2000 Aqua</t>
  </si>
  <si>
    <t>ФВГ 585-295-48-G4</t>
  </si>
  <si>
    <t>2000 Aqua, 2000 Extra</t>
  </si>
  <si>
    <t>EU4-3500</t>
  </si>
  <si>
    <t>ФВК 690-440-300-6-G4</t>
  </si>
  <si>
    <t>EU4-4500</t>
  </si>
  <si>
    <t>ФВК 530-530-300-5-G4</t>
  </si>
  <si>
    <t>4500 Lux</t>
  </si>
  <si>
    <t>EU4-6000 Aqua</t>
  </si>
  <si>
    <t>ФВК 800-540-300-8-G4</t>
  </si>
  <si>
    <t>4500 - 6000 Aqua</t>
  </si>
  <si>
    <t>EU4-12000 Aqua</t>
  </si>
  <si>
    <t>ФВК 790-865-300-8-G4</t>
  </si>
  <si>
    <t>8000 - 12000 Aqua</t>
  </si>
  <si>
    <t>EU4-16000 Aqua</t>
  </si>
  <si>
    <t>16000 Aqua</t>
  </si>
  <si>
    <t>Filter-Case-500</t>
  </si>
  <si>
    <t>Корпус для фильтра тонкой очистки</t>
  </si>
  <si>
    <t>F7-Fine</t>
  </si>
  <si>
    <t>ФВК 410-170-300-5-F7/25</t>
  </si>
  <si>
    <t>Фильтр тонкой очистки класса F7
для Filter-Case-500</t>
  </si>
  <si>
    <t>F7-Carbon</t>
  </si>
  <si>
    <t>ФВК-Carb-410-170-300-5-F7/25</t>
  </si>
  <si>
    <t>Угольно-пылевой фильтр тонкой очистки 
класса F7 для Filter-Case-500</t>
  </si>
  <si>
    <t>CB-02</t>
  </si>
  <si>
    <t>DB9M-WT</t>
  </si>
  <si>
    <t>Переходник для панелей Weintek.</t>
  </si>
  <si>
    <t>3 привода DD-02/220</t>
  </si>
  <si>
    <t>4 привода DP-02/24</t>
  </si>
  <si>
    <t>4 клапана (без приводов)</t>
  </si>
  <si>
    <t>BSA-02</t>
  </si>
  <si>
    <t>CAB-TPD-15</t>
  </si>
  <si>
    <t>1000 Lux, 1000 Aqua, 1000 Extra</t>
  </si>
  <si>
    <r>
      <t>Датчики</t>
    </r>
    <r>
      <rPr>
        <b/>
        <sz val="11"/>
        <color indexed="63"/>
        <rFont val="Arial"/>
        <family val="2"/>
        <charset val="204"/>
      </rPr>
      <t xml:space="preserve"> (продаются только в комплекте с увлажнителем) *</t>
    </r>
  </si>
  <si>
    <t>DP-04/24</t>
  </si>
  <si>
    <t>Привод возд. клапана (пропорц.): 24В, 0-10В, 4Н*м, 5VA, клапан до D300 мм</t>
  </si>
  <si>
    <t>Привод возд. клапана (пропорц.): 24В, 0-10В, 2Н*м, 2.5VA, клапан до D160 мм</t>
  </si>
  <si>
    <t>Вар. исполн.**</t>
  </si>
  <si>
    <t>Напряж. пит., В</t>
  </si>
  <si>
    <r>
      <t>Произв., м</t>
    </r>
    <r>
      <rPr>
        <b/>
        <vertAlign val="superscript"/>
        <sz val="11"/>
        <color indexed="63"/>
        <rFont val="Arial Cyr"/>
        <charset val="204"/>
      </rPr>
      <t>3</t>
    </r>
    <r>
      <rPr>
        <b/>
        <sz val="11"/>
        <color indexed="63"/>
        <rFont val="Arial Cyr"/>
        <family val="2"/>
        <charset val="204"/>
      </rPr>
      <t>/ч</t>
    </r>
  </si>
  <si>
    <t>350/550</t>
  </si>
  <si>
    <t>700/1000</t>
  </si>
  <si>
    <t>1400/2000</t>
  </si>
  <si>
    <t>Breezart 700 Lux 4,5 - 220/1</t>
  </si>
  <si>
    <t>Breezart 700 Lux 6,7 - 380/3</t>
  </si>
  <si>
    <t>Модуль управления клапаном (24В-40мА)</t>
  </si>
  <si>
    <t>Дополнительные опции</t>
  </si>
  <si>
    <t>Модуль управления клапаном с датчиком давления (24В-50мА)</t>
  </si>
  <si>
    <t>TPD-283U **</t>
  </si>
  <si>
    <t>Weintek 7.0", разрешение 800х480 точек, USB-порт, 24В - 700мА</t>
  </si>
  <si>
    <t>Weintek 7.0", разрешение 800х480 точек, USB-порт, Ethernet, 24В - 700мА</t>
  </si>
  <si>
    <t>RSCON-01</t>
  </si>
  <si>
    <t>Кроссовый модуль RS-485 (блок клемм - 2, порт М - 2, порт S - 1)</t>
  </si>
  <si>
    <t>Кабели</t>
  </si>
  <si>
    <t>CAB-TPD-30</t>
  </si>
  <si>
    <t>CAB-UTP-ST-50</t>
  </si>
  <si>
    <t>CAB-UTP-ST-75</t>
  </si>
  <si>
    <t>CAB-UTP-ST-100</t>
  </si>
  <si>
    <t>CAB-UTP-ST-X</t>
  </si>
  <si>
    <t>Кабель UTP (с многожильными проводниками) 50 метров, разъемы RJ14</t>
  </si>
  <si>
    <t>Кабель UTP (с многожильными проводниками) 75 метров, разъемы RJ14</t>
  </si>
  <si>
    <t>Кабель UTP (с многожильными проводниками) 100 метров, разъемы RJ14</t>
  </si>
  <si>
    <t>Кабель 15 метров для подключения TPD-283U</t>
  </si>
  <si>
    <t>Кабель 30 метров для подключения TPD-283U (необходим блок питания)</t>
  </si>
  <si>
    <t>Наименование</t>
  </si>
  <si>
    <t>Breezart 550 Aqua</t>
  </si>
  <si>
    <t>Дополнительное оборудование и аксессуары</t>
  </si>
  <si>
    <t>USB-адаптер для подключения вентустановок к компьютеру</t>
  </si>
  <si>
    <t>ФВК-1000-1040-300-10-G4/25</t>
  </si>
  <si>
    <t>Breezart 700 Extra</t>
  </si>
  <si>
    <t>VAV-DP *</t>
  </si>
  <si>
    <t>*  Комплект VAV-DP продается только вместе с вентиляционной установкой (по 1 штуке)</t>
  </si>
  <si>
    <t>JLS26H</t>
  </si>
  <si>
    <t>Filter-Case-1000</t>
  </si>
  <si>
    <t>F7-Carbon-1000</t>
  </si>
  <si>
    <t>ФВК-Carb-500-250-200-5-F7/25</t>
  </si>
  <si>
    <t>Угольно-пылевой фильтр тонкой очистки 
класса F7 для Filter-Case-1000</t>
  </si>
  <si>
    <t>JLС100-U-W</t>
  </si>
  <si>
    <t>DR-60/24</t>
  </si>
  <si>
    <t>TA130-150-2м</t>
  </si>
  <si>
    <t>Датчик температуры воздуха канальный, зонд 150мм, кабель 2 м</t>
  </si>
  <si>
    <t>TW-131-2м</t>
  </si>
  <si>
    <t>TW-131-5м</t>
  </si>
  <si>
    <t>TW-132-2м</t>
  </si>
  <si>
    <t>TW-132-5м</t>
  </si>
  <si>
    <t>Датчик температуры погружной, резьба 1/4", кабель 2м</t>
  </si>
  <si>
    <t>Датчик температуры погружной, резьба 1/4", кабель 5м</t>
  </si>
  <si>
    <t>DP-05/24</t>
  </si>
  <si>
    <t>DD-05/220</t>
  </si>
  <si>
    <t>EU4-3700 Aqua</t>
  </si>
  <si>
    <t xml:space="preserve"> 2500 и 2700 Aqua / Extra  c 2014 года
 3500 и 3700 Aqua / Extra  с 2014 года</t>
  </si>
  <si>
    <t>ФВК 600-350-300-6-G4</t>
  </si>
  <si>
    <t>k</t>
  </si>
  <si>
    <t>EWB-T28</t>
  </si>
  <si>
    <t>Бокс накладной для монтажа TPD-283U</t>
  </si>
  <si>
    <t>JL-303</t>
  </si>
  <si>
    <t>Маршрутизатор / разветвитель RS485 (ModBus)</t>
  </si>
  <si>
    <t>Щиты для вытяжных установок с поддержкой постоянного давления</t>
  </si>
  <si>
    <t>CP-JL201-PREG-P24V-PAN2-00 - бескорпусное исполнение, питание 24В</t>
  </si>
  <si>
    <t>CP-JL201-PREG</t>
  </si>
  <si>
    <t>CP-JL201-PREG-P24V-BOX2-00 - в корпусе, питание 24В</t>
  </si>
  <si>
    <t>CP-JL201-PREG-P220V-BOX2-00 - в корпусе, питание 220В</t>
  </si>
  <si>
    <t>CP-JL201-PREG-P220V-PAN2-00 - бескорпусное исполнение, питание 220В</t>
  </si>
  <si>
    <t>Комплект для VAV-системы (JL201DPR, RSCON, кабель 15м, трубка 1м)</t>
  </si>
  <si>
    <t>Потенциометр  (регулятор) с выходом 0-10В, белая рамка</t>
  </si>
  <si>
    <t>Привод возд. клапана (пропорц.): 24В, 0-10В, 5Н*м, 3VA, до D350 мм</t>
  </si>
  <si>
    <t>JLS26T</t>
  </si>
  <si>
    <t>Датчик температуры воздуха канальный ModBus, зонд 150мм, кабель 2 м</t>
  </si>
  <si>
    <t>2700 Aqua Lite</t>
  </si>
  <si>
    <t>3700 Aqua Lite</t>
  </si>
  <si>
    <t>4500 Aqua Lite</t>
  </si>
  <si>
    <t>6000 Aqua Lite</t>
  </si>
  <si>
    <t>ПУ</t>
  </si>
  <si>
    <t>Привод с в.п.</t>
  </si>
  <si>
    <t>Возд. клапан</t>
  </si>
  <si>
    <t>Смесит. узел</t>
  </si>
  <si>
    <t>Масса, кг</t>
  </si>
  <si>
    <t>Канальные охладители для Aqua Lite</t>
  </si>
  <si>
    <t xml:space="preserve">     Модель</t>
  </si>
  <si>
    <t>Охлад.</t>
  </si>
  <si>
    <t>Датчик JLS26T</t>
  </si>
  <si>
    <t>Описание серии Aqua Lite</t>
  </si>
  <si>
    <t>Бюджетные вентустановки с водяным калорифером Aqua Lite</t>
  </si>
  <si>
    <t>Канальный охладитель 4-х рядный 500х250*</t>
  </si>
  <si>
    <t>Канальный охладитель 4-х рядный 600х350*</t>
  </si>
  <si>
    <t>Канальный охладитель 4-х рядный 800х500*</t>
  </si>
  <si>
    <t>СТ</t>
  </si>
  <si>
    <t>DC</t>
  </si>
  <si>
    <t>DC.СТ</t>
  </si>
  <si>
    <t>DC.СС</t>
  </si>
  <si>
    <t>DC.CT.СС</t>
  </si>
  <si>
    <t>BС.CT</t>
  </si>
  <si>
    <t>BC.СС</t>
  </si>
  <si>
    <t>BC.CT.СС</t>
  </si>
  <si>
    <t>PC.СТ</t>
  </si>
  <si>
    <t>PC.СС</t>
  </si>
  <si>
    <t>PC.CT.СС</t>
  </si>
  <si>
    <t>-</t>
  </si>
  <si>
    <t>СС</t>
  </si>
  <si>
    <t>CT.СС</t>
  </si>
  <si>
    <t>Управление ККБ on/off</t>
  </si>
  <si>
    <t>+</t>
  </si>
  <si>
    <t>Управление ККБ Daikin  0-10В</t>
  </si>
  <si>
    <t>Климат контроль (автоматическое переключение нагрев/охлаждение)</t>
  </si>
  <si>
    <t>Режим нагрев: поддержание температуры в помещении или вытяжном канале</t>
  </si>
  <si>
    <t>Режим охлаждение: поддержание температуры в приточном канале</t>
  </si>
  <si>
    <t>TA130</t>
  </si>
  <si>
    <t>TW131</t>
  </si>
  <si>
    <t>Электроблок</t>
  </si>
  <si>
    <t>OP1</t>
  </si>
  <si>
    <t>OP2</t>
  </si>
  <si>
    <t>без 
опции</t>
  </si>
  <si>
    <t>Типы датчиков и электроблока</t>
  </si>
  <si>
    <t xml:space="preserve">*  При наличии опции HA, HAP ( совместное использование  с увлажнителями Бризарт) с опцией каскадного регулятора в качестве датчика 
   Т4 используется датчик JLS26H, поставляемый в составе увлажнителя. </t>
  </si>
  <si>
    <t>Дополнительные опции для серий Aqua и Aqua F</t>
  </si>
  <si>
    <t>Дополнительные функции</t>
  </si>
  <si>
    <t>Цена для серии Aqua</t>
  </si>
  <si>
    <t>Цена для серии Aqua F</t>
  </si>
  <si>
    <t>CT**</t>
  </si>
  <si>
    <t>CC**</t>
  </si>
  <si>
    <t>BC**</t>
  </si>
  <si>
    <t>PC**</t>
  </si>
  <si>
    <t>Управление увлажнителем Breezart с пульта (заказывается отдельно),
вкл/откл по "сухим контактам".</t>
  </si>
  <si>
    <t>*   Если цена равна 0, то это значит, что опция реализуется путем перепрограммирования контроллера. 
     Для некоторых опций необходимо приобретение дополнительного оборудования. 
** Для серий Aqua и Aqua F см. следующий лист с подробным описанием функций и стоимости этих опций.</t>
  </si>
  <si>
    <t>*  4-х рядные охладители обладают более высокой производительностью по сравнению 
   с 2-х или 3-х рядными. Возможно использование 2-х или 3-х рядных охладителей, 
   приобретаемых у сторонних поставщиков. Для подключения охладителя к Aqua Lite 
   требуется датчик температуры JLS26T (приобретается отдельно).</t>
  </si>
  <si>
    <t>Режим охлаждение: поддержание темпер.
в помещении или вытяжном канале</t>
  </si>
  <si>
    <t>Т0 - на входе в установку</t>
  </si>
  <si>
    <t>Т1 - по обратной воде</t>
  </si>
  <si>
    <t>Т2 - на выходе из калорифера</t>
  </si>
  <si>
    <t>Т3 - на выходе из установки</t>
  </si>
  <si>
    <t>Т4 - в помещении или вытяжном канале*</t>
  </si>
  <si>
    <t>Управл. ККБ Mitsubishi Electric (бинарный код)</t>
  </si>
  <si>
    <t>Режим нагрев: поддерж. темпер. в канале</t>
  </si>
  <si>
    <t xml:space="preserve">Серия Aqua </t>
  </si>
  <si>
    <t>Серия Aqua F</t>
  </si>
  <si>
    <r>
      <t xml:space="preserve">В серии Aqua Lite используется такая же автоматика, как и во всех остальных моделях Breezart, но в отличие от других серий, Aqua Lite комплектуется простым кнопочным пультом CP-2010 с монохромным ЖК дисплеем (этот пульт поставлялся с вентустановками до 2014 года)
Для всех моделей Aqua Lite доступны опции:
 - DC - управление внешним охладителем (On/Off);
 - CT - каскадное регулирования температуры (требуется доп. датчик температуры).
</t>
    </r>
    <r>
      <rPr>
        <b/>
        <sz val="11"/>
        <rFont val="Arial Cyr"/>
        <charset val="204"/>
      </rPr>
      <t xml:space="preserve">Внимание! Остальные опции (VAV, HE, HEP и пр.) для Aqua Lite недоступны! </t>
    </r>
  </si>
  <si>
    <t>Площадь зеркала воды бассейна *</t>
  </si>
  <si>
    <t>Макс. потреб. электр. мощн. **</t>
  </si>
  <si>
    <t>1000 Pool DH Lite</t>
  </si>
  <si>
    <t>2000 Pool DH Lite</t>
  </si>
  <si>
    <t>2700 Pool DH Lite</t>
  </si>
  <si>
    <t>3700 Pool DH Lite</t>
  </si>
  <si>
    <t>4500 Pool DH Lite</t>
  </si>
  <si>
    <t>6000 Pool DH Lite</t>
  </si>
  <si>
    <t>8000 Pool DH Lite</t>
  </si>
  <si>
    <t>10000 Pool DH Lite</t>
  </si>
  <si>
    <t>12000 Pool DH Lite</t>
  </si>
  <si>
    <t>16000 Pool DH Lite</t>
  </si>
  <si>
    <t>2,6 кВт</t>
  </si>
  <si>
    <t>3,1 кВт</t>
  </si>
  <si>
    <t>3,7 кВт</t>
  </si>
  <si>
    <t>5,5 кВт</t>
  </si>
  <si>
    <t>8,8 кВт</t>
  </si>
  <si>
    <t>14,7 кВт</t>
  </si>
  <si>
    <t>16,2 кВт</t>
  </si>
  <si>
    <r>
      <t>15-35 м</t>
    </r>
    <r>
      <rPr>
        <vertAlign val="superscript"/>
        <sz val="10"/>
        <color indexed="63"/>
        <rFont val="Arial"/>
        <family val="2"/>
        <charset val="204"/>
      </rPr>
      <t>2</t>
    </r>
  </si>
  <si>
    <r>
      <t>40-60 м</t>
    </r>
    <r>
      <rPr>
        <vertAlign val="superscript"/>
        <sz val="10"/>
        <color indexed="63"/>
        <rFont val="Arial"/>
        <family val="2"/>
        <charset val="204"/>
      </rPr>
      <t>2</t>
    </r>
  </si>
  <si>
    <r>
      <t>50-80 м</t>
    </r>
    <r>
      <rPr>
        <vertAlign val="superscript"/>
        <sz val="10"/>
        <color indexed="63"/>
        <rFont val="Arial"/>
        <family val="2"/>
        <charset val="204"/>
      </rPr>
      <t>2</t>
    </r>
  </si>
  <si>
    <r>
      <t>70-120 м</t>
    </r>
    <r>
      <rPr>
        <vertAlign val="superscript"/>
        <sz val="10"/>
        <color indexed="63"/>
        <rFont val="Arial"/>
        <family val="2"/>
        <charset val="204"/>
      </rPr>
      <t>2</t>
    </r>
  </si>
  <si>
    <r>
      <t>80-130 м</t>
    </r>
    <r>
      <rPr>
        <vertAlign val="superscript"/>
        <sz val="10"/>
        <color indexed="63"/>
        <rFont val="Arial"/>
        <family val="2"/>
        <charset val="204"/>
      </rPr>
      <t>2</t>
    </r>
  </si>
  <si>
    <r>
      <t>120-160 м</t>
    </r>
    <r>
      <rPr>
        <vertAlign val="superscript"/>
        <sz val="10"/>
        <color indexed="63"/>
        <rFont val="Arial"/>
        <family val="2"/>
        <charset val="204"/>
      </rPr>
      <t>2</t>
    </r>
  </si>
  <si>
    <r>
      <t>160-200 м</t>
    </r>
    <r>
      <rPr>
        <vertAlign val="superscript"/>
        <sz val="10"/>
        <color indexed="63"/>
        <rFont val="Arial"/>
        <family val="2"/>
        <charset val="204"/>
      </rPr>
      <t>2</t>
    </r>
  </si>
  <si>
    <r>
      <t>180-220 м</t>
    </r>
    <r>
      <rPr>
        <vertAlign val="superscript"/>
        <sz val="10"/>
        <color indexed="63"/>
        <rFont val="Arial"/>
        <family val="2"/>
        <charset val="204"/>
      </rPr>
      <t>2</t>
    </r>
  </si>
  <si>
    <t>1000 Aqua Pool DH</t>
  </si>
  <si>
    <t>2000 Aqua Pool DH</t>
  </si>
  <si>
    <t>2700 Aqua Pool DH</t>
  </si>
  <si>
    <t>3700 Aqua Pool DH</t>
  </si>
  <si>
    <t>4500 Aqua Pool DH</t>
  </si>
  <si>
    <t>6000 Aqua Pool DH</t>
  </si>
  <si>
    <t>8000 Aqua Pool DH</t>
  </si>
  <si>
    <t>10000 Aqua Pool DH</t>
  </si>
  <si>
    <t>12000 Aqua Pool DH</t>
  </si>
  <si>
    <t>16000 Aqua Pool DH</t>
  </si>
  <si>
    <t>1000 Pool Pro</t>
  </si>
  <si>
    <t>2000 Pool Pro</t>
  </si>
  <si>
    <t>2700 Pool Pro</t>
  </si>
  <si>
    <t>3700 Pool Pro</t>
  </si>
  <si>
    <t>4500 Pool Pro</t>
  </si>
  <si>
    <t>6000 Pool Pro</t>
  </si>
  <si>
    <t>8000 Pool Pro</t>
  </si>
  <si>
    <t>10000 Pool Pro</t>
  </si>
  <si>
    <t>12000 Pool Pro</t>
  </si>
  <si>
    <t>16000 Pool Pro</t>
  </si>
  <si>
    <t>*   Ориентировочно, при T воды 28°С, T и относительной влажности воздуха 30°С и 60%.
** При осушении воздуха холодильной машиной (при работающем компрессоре).</t>
  </si>
  <si>
    <t>Канальные осушители воздуха с возможностью подмеса воздуха</t>
  </si>
  <si>
    <t xml:space="preserve">1000 Pool DH </t>
  </si>
  <si>
    <t xml:space="preserve">2000 Pool DH </t>
  </si>
  <si>
    <t xml:space="preserve">2700 Pool DH </t>
  </si>
  <si>
    <t xml:space="preserve">3700 Pool DH </t>
  </si>
  <si>
    <t xml:space="preserve">4500 Pool DH </t>
  </si>
  <si>
    <t xml:space="preserve">6000 Pool DH </t>
  </si>
  <si>
    <t xml:space="preserve">8000 Pool DH </t>
  </si>
  <si>
    <t xml:space="preserve">10000 Pool DH </t>
  </si>
  <si>
    <t xml:space="preserve">12000 Pool DH </t>
  </si>
  <si>
    <t xml:space="preserve">16000 Pool DH </t>
  </si>
  <si>
    <t>ПВУ со встроенным осушителем воздуха и выносным пультом управления</t>
  </si>
  <si>
    <t>ПУ со встроенным осушителем воздуха и выносным пультом управления</t>
  </si>
  <si>
    <t xml:space="preserve">1000 Aqua Pool </t>
  </si>
  <si>
    <t xml:space="preserve">2000 Aqua Pool </t>
  </si>
  <si>
    <t xml:space="preserve">2700 Aqua Pool </t>
  </si>
  <si>
    <t xml:space="preserve">3700 Aqua Pool </t>
  </si>
  <si>
    <t xml:space="preserve">4500 Aqua Pool </t>
  </si>
  <si>
    <t xml:space="preserve">6000 Aqua Pool </t>
  </si>
  <si>
    <t xml:space="preserve">8000 Aqua Pool </t>
  </si>
  <si>
    <t xml:space="preserve">10000 Aqua Pool </t>
  </si>
  <si>
    <t xml:space="preserve">12000 Aqua Pool </t>
  </si>
  <si>
    <t xml:space="preserve">16000 Aqua Pool </t>
  </si>
  <si>
    <t>ПУ с охладителем воздуха и выносным пультом управления</t>
  </si>
  <si>
    <t>1000 Aqua Pool F</t>
  </si>
  <si>
    <t>2000 Aqua Pool F</t>
  </si>
  <si>
    <t>2700 Aqua Pool F</t>
  </si>
  <si>
    <t>3700 Aqua Pool F</t>
  </si>
  <si>
    <t>4500 Aqua Pool F</t>
  </si>
  <si>
    <t>6000 Aqua Pool F</t>
  </si>
  <si>
    <t>1000 Aqua Pool RP</t>
  </si>
  <si>
    <t>2000 Aqua Pool RP</t>
  </si>
  <si>
    <t>2700 Aqua Pool RP</t>
  </si>
  <si>
    <t>3700 Aqua Pool RP</t>
  </si>
  <si>
    <t>4500 Aqua Pool RP</t>
  </si>
  <si>
    <t>6000 Aqua Pool RP</t>
  </si>
  <si>
    <t>8000 Aqua Pool RP</t>
  </si>
  <si>
    <t>10000 Aqua Pool RP</t>
  </si>
  <si>
    <t>12000 Aqua Pool RP</t>
  </si>
  <si>
    <t>16000 Aqua Pool RP</t>
  </si>
  <si>
    <r>
      <t>Серия</t>
    </r>
    <r>
      <rPr>
        <b/>
        <sz val="10"/>
        <color indexed="63"/>
        <rFont val="Arial"/>
        <family val="2"/>
        <charset val="204"/>
      </rPr>
      <t xml:space="preserve"> Aqua Pool F</t>
    </r>
    <r>
      <rPr>
        <sz val="10"/>
        <color indexed="63"/>
        <rFont val="Arial"/>
        <family val="2"/>
        <charset val="204"/>
      </rPr>
      <t xml:space="preserve"> по составу аналогична серии Aqua F, но секция охлаждения установлена до секции нагревателя. В теплый период года на фреоновом охладителе происходит конденсационное осушение воздуха. Для работы охладителя требуется внешний ККБ.</t>
    </r>
  </si>
  <si>
    <t>ПВУ с осушителем воздуха, пластинчатым рекуператором и пультом управления</t>
  </si>
  <si>
    <t>Оборудование для помещений бассейнов, лист 1</t>
  </si>
  <si>
    <t>Оборудование для помещений бассейнов, лист 2</t>
  </si>
  <si>
    <t>ПВУ с рекуператором и выносным пультом управления (Aqua Pool RP)</t>
  </si>
  <si>
    <t>Aqua Lite – новая бюджетная серия приточных установок с водяным калорифером. Эти модели, в отличие от серии Aqua, выполнены в виде одной неразборной секции и могут поставляться без дополнительного оборудования (смесительного узла, воздушного клапана, привода воздушного клапана и гибких вставок). При заказе необходимо указывать требуемую комплектацию. Смесительный узел вентустановок Aqua Lite выполнен по 2-х или 3-х ходовой схеме и не комплектуется контуром постоянной циркуляции горячей воды</t>
  </si>
  <si>
    <t>Увлажнители воздуха с электрическими нагревателями</t>
  </si>
  <si>
    <t>Увлажнители воздуха с водяными нагревателями</t>
  </si>
  <si>
    <t>Автономные увлажнители воздуха без нагревателей</t>
  </si>
  <si>
    <t>Модели серии Aqua Pool RP комплектуются специально разработанным для эксплуатации в условиях агрессивной среды пластинчатым полипропиленовым рекуператором с тепловой эффективностью до 67%. Цены на модели 2700 - 16000 по запросу.</t>
  </si>
  <si>
    <t>Штатный пульт управления (кабель CAB-TPD-15 приобретается отдельно)</t>
  </si>
  <si>
    <t>1000 Aqua Pool Mix</t>
  </si>
  <si>
    <t>2000 Aqua Pool Mix</t>
  </si>
  <si>
    <t>2700 Aqua Pool Mix</t>
  </si>
  <si>
    <t>3700 Aqua Pool Mix</t>
  </si>
  <si>
    <t xml:space="preserve">Макс. потреб. электр. мощн. </t>
  </si>
  <si>
    <t>Площадь зеркала воды бассейна*</t>
  </si>
  <si>
    <t>*   Ориентировочно, при T воды 28°С, T и относительной влажности воздуха 30°С и 60%.</t>
  </si>
  <si>
    <r>
      <rPr>
        <b/>
        <sz val="10"/>
        <color indexed="63"/>
        <rFont val="Arial"/>
        <family val="2"/>
        <charset val="204"/>
      </rPr>
      <t>Pool DH</t>
    </r>
    <r>
      <rPr>
        <sz val="10"/>
        <color indexed="63"/>
        <rFont val="Arial"/>
        <family val="2"/>
        <charset val="204"/>
      </rPr>
      <t xml:space="preserve">  - канальный осушитель с возможностью подмеса до 20% наружного воздуха. Комплектуется пультом TPD-283U с цветным сенсорным дисплеем и цифровым датчиком влажности / температуры. Требуемая влажность и температура (при наличии нагревателя) задается с пульта.
</t>
    </r>
    <r>
      <rPr>
        <b/>
        <sz val="10"/>
        <color indexed="63"/>
        <rFont val="Arial"/>
        <family val="2"/>
        <charset val="204"/>
      </rPr>
      <t>Pool DH Lite</t>
    </r>
    <r>
      <rPr>
        <sz val="10"/>
        <color indexed="63"/>
        <rFont val="Arial"/>
        <family val="2"/>
        <charset val="204"/>
      </rPr>
      <t xml:space="preserve"> – аналог серии Pool DH, но без пульта управления. Управление влажностью производится с помощью выносного гигростата (приобретается отдельно).
Возможная производительность по воздуху этих серий - от 1000 до 16000 м</t>
    </r>
    <r>
      <rPr>
        <vertAlign val="superscript"/>
        <sz val="10"/>
        <color indexed="63"/>
        <rFont val="Arial"/>
        <family val="2"/>
        <charset val="204"/>
      </rPr>
      <t>3</t>
    </r>
    <r>
      <rPr>
        <sz val="10"/>
        <color indexed="63"/>
        <rFont val="Arial"/>
        <family val="2"/>
        <charset val="204"/>
      </rPr>
      <t>/ч</t>
    </r>
  </si>
  <si>
    <r>
      <t xml:space="preserve">Серия </t>
    </r>
    <r>
      <rPr>
        <b/>
        <sz val="10"/>
        <color indexed="63"/>
        <rFont val="Arial"/>
        <family val="2"/>
        <charset val="204"/>
      </rPr>
      <t>Aqua Pool</t>
    </r>
    <r>
      <rPr>
        <sz val="10"/>
        <color indexed="63"/>
        <rFont val="Arial"/>
        <family val="2"/>
        <charset val="204"/>
      </rPr>
      <t xml:space="preserve"> по составу аналогична серии Aqua с установленным модулем осушения DH. Требуемая влажность задается с пульта управления. Осушение воздуха в холодный период года производится за счет подачи наружного воздуха с низким содержанием влаги. В теплый период года, при температуре наружного воздуха выше +10°С, осушение производится модулем осушения DH.
Возможная производительность по воздуху - от 1000 до 16000 м</t>
    </r>
    <r>
      <rPr>
        <vertAlign val="superscript"/>
        <sz val="10"/>
        <color indexed="63"/>
        <rFont val="Arial"/>
        <family val="2"/>
        <charset val="204"/>
      </rPr>
      <t>3</t>
    </r>
    <r>
      <rPr>
        <sz val="10"/>
        <color indexed="63"/>
        <rFont val="Arial"/>
        <family val="2"/>
        <charset val="204"/>
      </rPr>
      <t>/ч. Цены - по запросу.</t>
    </r>
  </si>
  <si>
    <r>
      <t xml:space="preserve">Серия </t>
    </r>
    <r>
      <rPr>
        <b/>
        <sz val="10"/>
        <color indexed="63"/>
        <rFont val="Arial"/>
        <family val="2"/>
        <charset val="204"/>
      </rPr>
      <t>Aqua Pool</t>
    </r>
    <r>
      <rPr>
        <sz val="10"/>
        <color indexed="63"/>
        <rFont val="Arial"/>
        <family val="2"/>
        <charset val="204"/>
      </rPr>
      <t xml:space="preserve"> </t>
    </r>
    <r>
      <rPr>
        <b/>
        <sz val="10"/>
        <color indexed="63"/>
        <rFont val="Arial"/>
        <family val="2"/>
        <charset val="204"/>
      </rPr>
      <t>Mix</t>
    </r>
    <r>
      <rPr>
        <sz val="10"/>
        <color indexed="63"/>
        <rFont val="Arial"/>
        <family val="2"/>
        <charset val="204"/>
      </rPr>
      <t xml:space="preserve"> по составу аналогична серии Aqua с камерой смешения. Такая комплектация позволяет обеспечить подвижность воздуха в помещении бассейна за счет рециркуляции воздуха. 
Возможная производительность по воздуху - от 1000 до 16000 м</t>
    </r>
    <r>
      <rPr>
        <vertAlign val="superscript"/>
        <sz val="10"/>
        <color indexed="63"/>
        <rFont val="Arial"/>
        <family val="2"/>
        <charset val="204"/>
      </rPr>
      <t>3</t>
    </r>
    <r>
      <rPr>
        <sz val="10"/>
        <color indexed="63"/>
        <rFont val="Arial"/>
        <family val="2"/>
        <charset val="204"/>
      </rPr>
      <t>/ч. Цены - по запросу.</t>
    </r>
  </si>
  <si>
    <t>ПУ с камерой смешения и выносным пультом управления</t>
  </si>
  <si>
    <t>1,2 кВт</t>
  </si>
  <si>
    <t>Макс. потреб. электр. мощн.</t>
  </si>
  <si>
    <t>1,5 кВт</t>
  </si>
  <si>
    <t>Дополнительные опции для серий Pool</t>
  </si>
  <si>
    <t>Опция "Охлаждения в летний период" для 
1000 Aqua Pool DH и 1000 Pool Pro</t>
  </si>
  <si>
    <t>CH-1000</t>
  </si>
  <si>
    <t>CH-2000</t>
  </si>
  <si>
    <t>CH-2700</t>
  </si>
  <si>
    <t>CH-4500</t>
  </si>
  <si>
    <t>CH-8000</t>
  </si>
  <si>
    <t>CH-16000</t>
  </si>
  <si>
    <t>Опция "Охлаждения в летний период" для 
2000 Aqua Pool DH и 2000 Pool Pro</t>
  </si>
  <si>
    <t>PH</t>
  </si>
  <si>
    <t>Дополнительный водяной конденсатор для нагрева воды в бассейне</t>
  </si>
  <si>
    <t xml:space="preserve">WH </t>
  </si>
  <si>
    <t>Задание температуры в помещении по температуре воды</t>
  </si>
  <si>
    <t>Опция "Охлаждения в летний период" для 
2700-3700 Aqua Pool DH и 2700-3700 Pool Pro</t>
  </si>
  <si>
    <t>Опция "Охлаждения в летний период" для 
4500-6000 Aqua Pool DH и 4500-6000 Pool Pro</t>
  </si>
  <si>
    <t>Опция "Охлаждения в летний период" для 
8000-10000 Aqua Pool DH и 8000-10000 Pool Pro</t>
  </si>
  <si>
    <t>Опция "Охлаждения в летний период" для 
16000 Aqua Pool DH и 16000 Pool Pro</t>
  </si>
  <si>
    <t>JL201DPR</t>
  </si>
  <si>
    <t>Модуль с датчиком давления (24В-50мА)</t>
  </si>
  <si>
    <t>Датчик влажности и темп. воздуха канальный ModBus, зонд 150мм, кабель 2 м</t>
  </si>
  <si>
    <t>RSCON-03</t>
  </si>
  <si>
    <t>Кроссовый модуль RS-485 (блок клемм - 2, порт М - 0, порт S - 4)</t>
  </si>
  <si>
    <t>CP-JL201-PREG-P24V-PAN2-00 - бескорпусное 
исполнение, питание 24В</t>
  </si>
  <si>
    <t>CP-JL201-PREG-P220V-PAN2-00 - бескорпусное 
исполнение, питание 220В</t>
  </si>
  <si>
    <t>Щиты управления для вытяжных установок с поддержкой 
постоянного давления</t>
  </si>
  <si>
    <t>Пульт управления (с программой управления вентустановкой и VAV-клапанами)</t>
  </si>
  <si>
    <t>JLС100-5K-B/W</t>
  </si>
  <si>
    <t>Потенциометр (регулятор) 5 кОм: B - бежевая рамка, W - белая рамка</t>
  </si>
  <si>
    <t>JLС100-5K-G/S</t>
  </si>
  <si>
    <t>Потенциометр (регулятор) 5 кОм: G - золотистая рамка, S - серебр. рамка</t>
  </si>
  <si>
    <t>по запр.</t>
  </si>
  <si>
    <t>Кабель UTP (с многож. пров.), от 30 до 300, разъемы RJ14</t>
  </si>
  <si>
    <t>Датчики</t>
  </si>
  <si>
    <t>TWN-130-2м</t>
  </si>
  <si>
    <t>Датчик температуры накладной, L=50мм, диам. 8мм, кабель 2м</t>
  </si>
  <si>
    <t>TWN-130-5м</t>
  </si>
  <si>
    <t>Датчик температуры накладной, L=50мм, диам. 8мм, кабель 5м</t>
  </si>
  <si>
    <t>Цены на оборудование 2016</t>
  </si>
  <si>
    <t>Breezart 2000 Lux 30 - 380/3</t>
  </si>
  <si>
    <t>Breezart 2700 Lux 35 - 380/3</t>
  </si>
  <si>
    <t>Breezart 20000 Aqua (без стоимости смесит. узла)</t>
  </si>
  <si>
    <t>Breezart 25000 Aqua (без стоимости смесит. узла)</t>
  </si>
  <si>
    <t>Breezart 30000 Aqua (без стоимости смесит. узла)</t>
  </si>
  <si>
    <t>Breezart 20000 Aqua  W / F (без стоимости с/у)</t>
  </si>
  <si>
    <t>Breezart 25000 Aqua  W / F (без стоимости с/у)</t>
  </si>
  <si>
    <t>Breezart 30000 Aqua  W / F (без стоимости с/у)</t>
  </si>
  <si>
    <t>Breezart 8000 Aqua RR</t>
  </si>
  <si>
    <t>Breezart 8000 Aqua RR F</t>
  </si>
  <si>
    <t>Напряж. питания</t>
  </si>
  <si>
    <t>550 Lux, 700 Lux, 700 Roto</t>
  </si>
  <si>
    <t>Все модели серий
Lux, Cool
(кроме 550 Lux)</t>
  </si>
  <si>
    <t>Только 1000 Mix!</t>
  </si>
  <si>
    <t xml:space="preserve">Breezart 8000 HumiAqua </t>
  </si>
  <si>
    <t xml:space="preserve">Breezart 12000 HumiAqua </t>
  </si>
  <si>
    <t xml:space="preserve">Breezart 16000 HumiAqua </t>
  </si>
  <si>
    <t>JL301ER</t>
  </si>
  <si>
    <t>JL301GE</t>
  </si>
  <si>
    <t>Шлюз Ethernet/RS-485</t>
  </si>
  <si>
    <t>Шлюз GSM/Ethernet/RS-485</t>
  </si>
  <si>
    <t>0 / 1,2 кВт</t>
  </si>
  <si>
    <t>Breezart 12000 Aqua RR (без стоимости с/у)</t>
  </si>
  <si>
    <t>Breezart 16000 Aqua RR (без стоимости с/у)</t>
  </si>
  <si>
    <t>Breezart 12000 Aqua RR F (без стоимости с/у)</t>
  </si>
  <si>
    <t>Breezart 16000 Aqua RR F (без стоимости с/у)</t>
  </si>
  <si>
    <r>
      <t>Гибк. Вставка,</t>
    </r>
    <r>
      <rPr>
        <b/>
        <sz val="11"/>
        <color theme="1" tint="0.249977111117893"/>
        <rFont val="Arial Cyr"/>
        <charset val="204"/>
      </rPr>
      <t xml:space="preserve"> 1 шт</t>
    </r>
  </si>
  <si>
    <t>550 Lux (до 250 кб.м/ч)</t>
  </si>
  <si>
    <t>Цена увлажнителя без кассеты, руб</t>
  </si>
  <si>
    <t>Цена касс. 
Glas Pad, евро</t>
  </si>
  <si>
    <t>Цена касс. 
Cal Pad, евро</t>
  </si>
  <si>
    <t>Mix - приточные установки с камерой смешения, используются с увл. 1000 HumiEL</t>
  </si>
  <si>
    <t>По запросу возможно производство вентустановок серий Aqua и Aqua W/F до 60000 кб.м/ч</t>
  </si>
  <si>
    <r>
      <t xml:space="preserve">** Варианты исполнения: </t>
    </r>
    <r>
      <rPr>
        <b/>
        <sz val="10"/>
        <color indexed="63"/>
        <rFont val="Arial Cyr"/>
        <family val="2"/>
        <charset val="204"/>
      </rPr>
      <t>L</t>
    </r>
    <r>
      <rPr>
        <sz val="10"/>
        <color indexed="63"/>
        <rFont val="Arial Cyr"/>
        <family val="2"/>
        <charset val="204"/>
      </rPr>
      <t xml:space="preserve"> - левая; </t>
    </r>
    <r>
      <rPr>
        <b/>
        <sz val="10"/>
        <color indexed="63"/>
        <rFont val="Arial Cyr"/>
        <family val="2"/>
        <charset val="204"/>
      </rPr>
      <t>R</t>
    </r>
    <r>
      <rPr>
        <sz val="10"/>
        <color indexed="63"/>
        <rFont val="Arial Cyr"/>
        <family val="2"/>
        <charset val="204"/>
      </rPr>
      <t xml:space="preserve"> - правая; </t>
    </r>
    <r>
      <rPr>
        <b/>
        <sz val="10"/>
        <color indexed="63"/>
        <rFont val="Arial Cyr"/>
        <family val="2"/>
        <charset val="204"/>
      </rPr>
      <t>U</t>
    </r>
    <r>
      <rPr>
        <sz val="10"/>
        <color indexed="63"/>
        <rFont val="Arial Cyr"/>
        <family val="2"/>
        <charset val="204"/>
      </rPr>
      <t xml:space="preserve"> - универсальная (левая / правая)</t>
    </r>
  </si>
  <si>
    <t>Breezart 1000 Lux W 9 - 380/3 ***</t>
  </si>
  <si>
    <t>Breezart 1000 Lux W 18 - 380/3 ***</t>
  </si>
  <si>
    <t>Breezart 2000 Lux W 15  - 380/3 ***</t>
  </si>
  <si>
    <t>Breezart 2000 Lux W 22,5 - 380/3 ***</t>
  </si>
  <si>
    <t>Breezart 1000 Lux F 9 - 380/3</t>
  </si>
  <si>
    <t>Breezart 1000 Lux F 18 - 380/3</t>
  </si>
  <si>
    <t>Breezart 2000 Lux F 15 - 380/3 ***</t>
  </si>
  <si>
    <t>Breezart 2000 Lux F 22,5 - 380/3 ***</t>
  </si>
  <si>
    <t>Lux W / F - приточные установки с водяным или фреоновым охладителем</t>
  </si>
  <si>
    <t>Breezart 700 Roto</t>
  </si>
  <si>
    <t>Breezart 4500 Lux 60 - 380/3</t>
  </si>
  <si>
    <t>Breezart 3700 Lux 52,5 - 380/3</t>
  </si>
  <si>
    <t>* Фильтры для вытяжек от 2500 и выше поставляются в отдельной секции.</t>
  </si>
  <si>
    <t>Фильтр G4 / Корпус с фильтром G4 *</t>
  </si>
  <si>
    <r>
      <rPr>
        <b/>
        <sz val="10"/>
        <color theme="1" tint="0.14999847407452621"/>
        <rFont val="Arial"/>
        <family val="2"/>
        <charset val="204"/>
      </rPr>
      <t>320 500</t>
    </r>
    <r>
      <rPr>
        <sz val="10"/>
        <color theme="1" tint="0.14999847407452621"/>
        <rFont val="Arial"/>
        <family val="2"/>
        <charset val="204"/>
      </rPr>
      <t xml:space="preserve"> (цена в рублях с кассетой Glas Pad)</t>
    </r>
  </si>
  <si>
    <t xml:space="preserve">     Действительны с 15 февраля 2016 года</t>
  </si>
  <si>
    <t>** TPD-283U продается по фиксированной цене (уточняйте по запросу).</t>
  </si>
  <si>
    <t>* Датчики (кроме JLS26H) продаются по розничной цене (без скидки).</t>
  </si>
  <si>
    <t xml:space="preserve">550 Lux (S), 550 Extra (S),
350 - 500 Комфорт МК. </t>
  </si>
  <si>
    <t>2000 Lux, 2000 MC</t>
  </si>
  <si>
    <t xml:space="preserve"> 2500, 2700, 3500 и 3700 Lux 
(Aqua / Extra / MC / W до 2014 года)</t>
  </si>
  <si>
    <t>Совместимые вентустановки 
Breezart 
(в т.ч. снятые с производства)</t>
  </si>
  <si>
    <t xml:space="preserve">
Вытяжные установки предназначаны  для совместной работы с приточными установками Breezart, скорости вращения их вентиляторов согласованы. При автономном использовании требуется дополнительная автоматика.
Все вытяжные установки имеют плавную регулировку частоты вращения вентилятора (управление        0-10В). Для работы в автономном режиме к таким установкам может подключаться задатчик (регулятор) JLC-100, позволяющий плавно регулировать скорость вентилятора.
</t>
  </si>
  <si>
    <t xml:space="preserve">
Для совместного использования со всеми вентустановками с водяным калорифером. Все увлажнители комплектуются водяным постнагревателем с 2-х ходовым водяным клапаном. Модели с преднагревателем (с индексом P) комплектуются смесительным узлом. 
Для увлажнителей от 2000 серии стоимость будет указываться следующим образом:
 - Стоимость увлажнителя без кассеты – в рублях.
 - Стоимость кассет – в евро.
Для таких увлажнителей доступно два вида кассет: Glas Pad из стекловолокна и Cal Pad из целлюлозы (дешевле, но срок службы меньше). В дальнейшем, если кассета выходит из строя, ее можно будет приобрести отдельно. </t>
  </si>
</sst>
</file>

<file path=xl/styles.xml><?xml version="1.0" encoding="utf-8"?>
<styleSheet xmlns="http://schemas.openxmlformats.org/spreadsheetml/2006/main">
  <numFmts count="1">
    <numFmt numFmtId="164" formatCode="0.0"/>
  </numFmts>
  <fonts count="61"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3"/>
      <color indexed="63"/>
      <name val="Arial Cyr"/>
      <family val="2"/>
      <charset val="204"/>
    </font>
    <font>
      <b/>
      <sz val="13"/>
      <name val="Arial Cyr"/>
      <family val="2"/>
      <charset val="204"/>
    </font>
    <font>
      <sz val="10"/>
      <color indexed="63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0"/>
      <color indexed="63"/>
      <name val="Arial Cyr"/>
      <family val="2"/>
      <charset val="204"/>
    </font>
    <font>
      <sz val="11"/>
      <color indexed="63"/>
      <name val="Arial Cyr"/>
      <family val="2"/>
      <charset val="204"/>
    </font>
    <font>
      <b/>
      <sz val="10"/>
      <color indexed="10"/>
      <name val="Arial Cyr"/>
      <family val="2"/>
      <charset val="204"/>
    </font>
    <font>
      <b/>
      <sz val="11"/>
      <color indexed="63"/>
      <name val="Arial"/>
      <family val="2"/>
      <charset val="204"/>
    </font>
    <font>
      <sz val="11"/>
      <color indexed="63"/>
      <name val="Arial"/>
      <family val="2"/>
      <charset val="204"/>
    </font>
    <font>
      <sz val="11"/>
      <name val="Arial Cyr"/>
      <family val="2"/>
      <charset val="204"/>
    </font>
    <font>
      <b/>
      <sz val="12"/>
      <color indexed="63"/>
      <name val="Arial Cyr"/>
      <family val="2"/>
      <charset val="204"/>
    </font>
    <font>
      <sz val="10"/>
      <color indexed="63"/>
      <name val="Arial"/>
      <family val="2"/>
      <charset val="204"/>
    </font>
    <font>
      <sz val="10"/>
      <name val="Arial"/>
      <family val="2"/>
      <charset val="204"/>
    </font>
    <font>
      <b/>
      <sz val="12"/>
      <color indexed="63"/>
      <name val="Arial"/>
      <family val="2"/>
      <charset val="204"/>
    </font>
    <font>
      <b/>
      <sz val="10"/>
      <color indexed="63"/>
      <name val="Arial"/>
      <family val="2"/>
      <charset val="204"/>
    </font>
    <font>
      <b/>
      <sz val="10"/>
      <name val="Arial"/>
      <family val="2"/>
      <charset val="204"/>
    </font>
    <font>
      <b/>
      <sz val="13"/>
      <color indexed="63"/>
      <name val="Arial"/>
      <family val="2"/>
      <charset val="204"/>
    </font>
    <font>
      <sz val="12"/>
      <color indexed="63"/>
      <name val="Arial"/>
      <family val="2"/>
      <charset val="204"/>
    </font>
    <font>
      <b/>
      <sz val="33"/>
      <name val="Arial"/>
      <family val="2"/>
      <charset val="204"/>
    </font>
    <font>
      <sz val="10"/>
      <color theme="1" tint="0.499984740745262"/>
      <name val="Arial Cyr"/>
      <family val="2"/>
      <charset val="204"/>
    </font>
    <font>
      <b/>
      <vertAlign val="superscript"/>
      <sz val="11"/>
      <color indexed="63"/>
      <name val="Arial Cyr"/>
      <charset val="204"/>
    </font>
    <font>
      <b/>
      <sz val="10"/>
      <color indexed="63"/>
      <name val="Arial Cyr"/>
      <charset val="204"/>
    </font>
    <font>
      <sz val="11"/>
      <color theme="1" tint="0.499984740745262"/>
      <name val="Arial"/>
      <family val="2"/>
      <charset val="204"/>
    </font>
    <font>
      <sz val="16"/>
      <color theme="1" tint="0.34998626667073579"/>
      <name val="Arial"/>
      <family val="2"/>
      <charset val="204"/>
    </font>
    <font>
      <sz val="16"/>
      <name val="Arial Cyr"/>
      <family val="2"/>
      <charset val="204"/>
    </font>
    <font>
      <sz val="10"/>
      <color theme="0" tint="-0.499984740745262"/>
      <name val="Arial Cyr"/>
      <family val="2"/>
      <charset val="204"/>
    </font>
    <font>
      <sz val="14"/>
      <color theme="0" tint="-0.34998626667073579"/>
      <name val="Arial Cyr"/>
      <family val="2"/>
      <charset val="204"/>
    </font>
    <font>
      <sz val="10"/>
      <color theme="0" tint="-0.34998626667073579"/>
      <name val="Arial Cyr"/>
      <family val="2"/>
      <charset val="204"/>
    </font>
    <font>
      <sz val="11"/>
      <color indexed="63"/>
      <name val="Arial Cyr"/>
      <charset val="204"/>
    </font>
    <font>
      <sz val="11"/>
      <color theme="1" tint="0.249977111117893"/>
      <name val="Arial Cyr"/>
      <charset val="204"/>
    </font>
    <font>
      <sz val="10"/>
      <color rgb="FFFF0000"/>
      <name val="Arial Cyr"/>
      <family val="2"/>
      <charset val="204"/>
    </font>
    <font>
      <b/>
      <sz val="10"/>
      <name val="Arial Cyr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name val="Arial Cyr"/>
      <charset val="204"/>
    </font>
    <font>
      <sz val="11"/>
      <color theme="1"/>
      <name val="Calibri"/>
      <family val="2"/>
      <scheme val="minor"/>
    </font>
    <font>
      <sz val="10"/>
      <color rgb="FF92D050"/>
      <name val="Arial Cyr"/>
      <family val="2"/>
      <charset val="204"/>
    </font>
    <font>
      <b/>
      <sz val="10"/>
      <color rgb="FF0070C0"/>
      <name val="Arial"/>
      <family val="2"/>
      <charset val="204"/>
    </font>
    <font>
      <sz val="10"/>
      <color rgb="FF0070C0"/>
      <name val="Arial"/>
      <family val="2"/>
      <charset val="204"/>
    </font>
    <font>
      <b/>
      <sz val="10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vertAlign val="superscript"/>
      <sz val="10"/>
      <color indexed="63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indexed="63"/>
      <name val="Arial"/>
      <family val="2"/>
      <charset val="204"/>
    </font>
    <font>
      <sz val="10"/>
      <color indexed="63"/>
      <name val="Arial Cyr"/>
      <charset val="204"/>
    </font>
    <font>
      <b/>
      <sz val="10"/>
      <color rgb="FF0070C0"/>
      <name val="Arial Cyr"/>
      <family val="2"/>
      <charset val="204"/>
    </font>
    <font>
      <sz val="10"/>
      <color rgb="FF0070C0"/>
      <name val="Arial Cyr"/>
      <family val="2"/>
      <charset val="204"/>
    </font>
    <font>
      <sz val="10"/>
      <color theme="1" tint="0.14999847407452621"/>
      <name val="Arial"/>
      <family val="2"/>
      <charset val="204"/>
    </font>
    <font>
      <b/>
      <sz val="11"/>
      <color theme="1" tint="0.249977111117893"/>
      <name val="Arial Cyr"/>
      <charset val="204"/>
    </font>
    <font>
      <b/>
      <sz val="10"/>
      <color theme="1" tint="0.14999847407452621"/>
      <name val="Arial"/>
      <family val="2"/>
      <charset val="204"/>
    </font>
    <font>
      <sz val="11"/>
      <color theme="1" tint="0.14999847407452621"/>
      <name val="Arial Cyr"/>
      <family val="2"/>
      <charset val="204"/>
    </font>
    <font>
      <b/>
      <sz val="11"/>
      <color theme="1" tint="0.14999847407452621"/>
      <name val="Arial Cyr"/>
      <family val="2"/>
      <charset val="204"/>
    </font>
    <font>
      <b/>
      <sz val="11"/>
      <color indexed="63"/>
      <name val="Arial Cyr"/>
      <charset val="204"/>
    </font>
    <font>
      <b/>
      <sz val="11"/>
      <color theme="1" tint="0.14999847407452621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4"/>
      <name val="Arial"/>
      <family val="2"/>
      <charset val="204"/>
    </font>
    <font>
      <sz val="14"/>
      <color indexed="63"/>
      <name val="Impact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8">
    <border>
      <left/>
      <right/>
      <top/>
      <bottom/>
      <diagonal/>
    </border>
    <border>
      <left style="thin">
        <color indexed="8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thin">
        <color indexed="8"/>
      </right>
      <top style="hair">
        <color indexed="55"/>
      </top>
      <bottom style="hair">
        <color indexed="55"/>
      </bottom>
      <diagonal/>
    </border>
    <border>
      <left style="thin">
        <color indexed="8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thin">
        <color indexed="8"/>
      </left>
      <right style="hair">
        <color indexed="55"/>
      </right>
      <top style="hair">
        <color indexed="55"/>
      </top>
      <bottom style="thin">
        <color indexed="8"/>
      </bottom>
      <diagonal/>
    </border>
    <border>
      <left/>
      <right style="hair">
        <color indexed="55"/>
      </right>
      <top style="hair">
        <color indexed="55"/>
      </top>
      <bottom style="thin">
        <color indexed="8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8"/>
      </bottom>
      <diagonal/>
    </border>
    <border>
      <left style="thin">
        <color indexed="8"/>
      </left>
      <right style="hair">
        <color indexed="23"/>
      </right>
      <top style="thin">
        <color indexed="8"/>
      </top>
      <bottom style="hair">
        <color indexed="23"/>
      </bottom>
      <diagonal/>
    </border>
    <border>
      <left/>
      <right style="hair">
        <color indexed="23"/>
      </right>
      <top style="thin">
        <color indexed="8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thin">
        <color indexed="8"/>
      </top>
      <bottom style="hair">
        <color indexed="23"/>
      </bottom>
      <diagonal/>
    </border>
    <border>
      <left style="hair">
        <color indexed="23"/>
      </left>
      <right style="thin">
        <color indexed="8"/>
      </right>
      <top style="thin">
        <color indexed="8"/>
      </top>
      <bottom style="hair">
        <color indexed="23"/>
      </bottom>
      <diagonal/>
    </border>
    <border>
      <left style="thin">
        <color indexed="8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thin">
        <color indexed="8"/>
      </right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8"/>
      </left>
      <right style="hair">
        <color indexed="23"/>
      </right>
      <top style="hair">
        <color indexed="23"/>
      </top>
      <bottom style="thin">
        <color indexed="8"/>
      </bottom>
      <diagonal/>
    </border>
    <border>
      <left/>
      <right style="hair">
        <color indexed="23"/>
      </right>
      <top style="hair">
        <color indexed="23"/>
      </top>
      <bottom style="thin">
        <color indexed="8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thin">
        <color indexed="8"/>
      </bottom>
      <diagonal/>
    </border>
    <border>
      <left style="hair">
        <color indexed="23"/>
      </left>
      <right style="thin">
        <color indexed="8"/>
      </right>
      <top style="hair">
        <color indexed="23"/>
      </top>
      <bottom style="thin">
        <color indexed="8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/>
      <diagonal/>
    </border>
    <border>
      <left style="thin">
        <color indexed="64"/>
      </left>
      <right style="hair">
        <color indexed="23"/>
      </right>
      <top style="thin">
        <color indexed="64"/>
      </top>
      <bottom style="hair">
        <color indexed="23"/>
      </bottom>
      <diagonal/>
    </border>
    <border>
      <left style="hair">
        <color indexed="23"/>
      </left>
      <right style="thin">
        <color indexed="64"/>
      </right>
      <top style="thin">
        <color indexed="64"/>
      </top>
      <bottom style="hair">
        <color indexed="23"/>
      </bottom>
      <diagonal/>
    </border>
    <border>
      <left style="thin">
        <color indexed="64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thin">
        <color indexed="64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 style="thin">
        <color indexed="64"/>
      </right>
      <top style="hair">
        <color indexed="23"/>
      </top>
      <bottom/>
      <diagonal/>
    </border>
    <border>
      <left style="thin">
        <color indexed="64"/>
      </left>
      <right style="hair">
        <color indexed="23"/>
      </right>
      <top style="hair">
        <color indexed="23"/>
      </top>
      <bottom style="thin">
        <color indexed="64"/>
      </bottom>
      <diagonal/>
    </border>
    <border>
      <left style="hair">
        <color indexed="23"/>
      </left>
      <right style="thin">
        <color indexed="64"/>
      </right>
      <top style="hair">
        <color indexed="23"/>
      </top>
      <bottom style="thin">
        <color indexed="64"/>
      </bottom>
      <diagonal/>
    </border>
    <border>
      <left style="thin">
        <color indexed="8"/>
      </left>
      <right style="hair">
        <color indexed="55"/>
      </right>
      <top style="thin">
        <color indexed="8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thin">
        <color indexed="8"/>
      </top>
      <bottom style="hair">
        <color indexed="55"/>
      </bottom>
      <diagonal/>
    </border>
    <border>
      <left style="hair">
        <color indexed="55"/>
      </left>
      <right style="thin">
        <color indexed="8"/>
      </right>
      <top style="thin">
        <color indexed="8"/>
      </top>
      <bottom style="hair">
        <color indexed="55"/>
      </bottom>
      <diagonal/>
    </border>
    <border>
      <left style="thin">
        <color indexed="8"/>
      </left>
      <right style="thin">
        <color indexed="8"/>
      </right>
      <top style="hair">
        <color indexed="55"/>
      </top>
      <bottom style="hair">
        <color indexed="55"/>
      </bottom>
      <diagonal/>
    </border>
    <border>
      <left/>
      <right/>
      <top/>
      <bottom style="hair">
        <color indexed="63"/>
      </bottom>
      <diagonal/>
    </border>
    <border>
      <left/>
      <right/>
      <top/>
      <bottom style="thin">
        <color indexed="8"/>
      </bottom>
      <diagonal/>
    </border>
    <border>
      <left style="hair">
        <color indexed="23"/>
      </left>
      <right style="hair">
        <color indexed="23"/>
      </right>
      <top style="thin">
        <color indexed="64"/>
      </top>
      <bottom style="hair">
        <color indexed="23"/>
      </bottom>
      <diagonal/>
    </border>
    <border>
      <left style="thin">
        <color indexed="64"/>
      </left>
      <right style="thin">
        <color indexed="8"/>
      </right>
      <top style="hair">
        <color indexed="23"/>
      </top>
      <bottom style="hair">
        <color indexed="23"/>
      </bottom>
      <diagonal/>
    </border>
    <border>
      <left style="thin">
        <color indexed="8"/>
      </left>
      <right style="thin">
        <color indexed="8"/>
      </right>
      <top style="hair">
        <color indexed="23"/>
      </top>
      <bottom style="hair">
        <color indexed="23"/>
      </bottom>
      <diagonal/>
    </border>
    <border>
      <left style="thin">
        <color indexed="8"/>
      </left>
      <right style="thin">
        <color indexed="64"/>
      </right>
      <top style="hair">
        <color indexed="23"/>
      </top>
      <bottom style="hair">
        <color indexed="23"/>
      </bottom>
      <diagonal/>
    </border>
    <border>
      <left/>
      <right/>
      <top style="thin">
        <color indexed="64"/>
      </top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thin">
        <color indexed="64"/>
      </bottom>
      <diagonal/>
    </border>
    <border>
      <left style="hair">
        <color indexed="55"/>
      </left>
      <right style="thin">
        <color indexed="8"/>
      </right>
      <top style="hair">
        <color indexed="55"/>
      </top>
      <bottom style="thin">
        <color indexed="64"/>
      </bottom>
      <diagonal/>
    </border>
    <border>
      <left style="hair">
        <color indexed="23"/>
      </left>
      <right style="thin">
        <color indexed="8"/>
      </right>
      <top style="hair">
        <color indexed="23"/>
      </top>
      <bottom style="thin">
        <color indexed="64"/>
      </bottom>
      <diagonal/>
    </border>
    <border>
      <left style="thin">
        <color indexed="64"/>
      </left>
      <right style="hair">
        <color indexed="23"/>
      </right>
      <top/>
      <bottom/>
      <diagonal/>
    </border>
    <border>
      <left style="hair">
        <color indexed="23"/>
      </left>
      <right/>
      <top style="hair">
        <color indexed="23"/>
      </top>
      <bottom style="thin">
        <color indexed="8"/>
      </bottom>
      <diagonal/>
    </border>
    <border>
      <left style="thin">
        <color indexed="64"/>
      </left>
      <right style="hair">
        <color indexed="23"/>
      </right>
      <top/>
      <bottom style="hair">
        <color indexed="2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 style="thin">
        <color indexed="64"/>
      </right>
      <top/>
      <bottom style="hair">
        <color indexed="23"/>
      </bottom>
      <diagonal/>
    </border>
    <border>
      <left style="thin">
        <color indexed="8"/>
      </left>
      <right style="hair">
        <color indexed="23"/>
      </right>
      <top/>
      <bottom style="thin">
        <color indexed="8"/>
      </bottom>
      <diagonal/>
    </border>
    <border>
      <left style="hair">
        <color indexed="23"/>
      </left>
      <right style="hair">
        <color indexed="23"/>
      </right>
      <top/>
      <bottom style="thin">
        <color indexed="8"/>
      </bottom>
      <diagonal/>
    </border>
    <border>
      <left style="hair">
        <color indexed="23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hair">
        <color theme="1" tint="0.499984740745262"/>
      </right>
      <top style="thin">
        <color indexed="64"/>
      </top>
      <bottom style="hair">
        <color theme="1" tint="0.499984740745262"/>
      </bottom>
      <diagonal/>
    </border>
    <border>
      <left style="thin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indexed="64"/>
      </left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 style="hair">
        <color theme="1" tint="0.499984740745262"/>
      </left>
      <right style="thin">
        <color indexed="64"/>
      </right>
      <top style="hair">
        <color theme="1" tint="0.499984740745262"/>
      </top>
      <bottom style="thin">
        <color indexed="64"/>
      </bottom>
      <diagonal/>
    </border>
    <border>
      <left style="hair">
        <color theme="1" tint="0.499984740745262"/>
      </left>
      <right/>
      <top style="thin">
        <color indexed="64"/>
      </top>
      <bottom style="hair">
        <color theme="1" tint="0.499984740745262"/>
      </bottom>
      <diagonal/>
    </border>
    <border>
      <left/>
      <right/>
      <top style="thin">
        <color indexed="64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thin">
        <color indexed="64"/>
      </top>
      <bottom style="hair">
        <color theme="1" tint="0.499984740745262"/>
      </bottom>
      <diagonal/>
    </border>
    <border>
      <left/>
      <right style="thin">
        <color indexed="8"/>
      </right>
      <top style="hair">
        <color indexed="55"/>
      </top>
      <bottom style="hair">
        <color indexed="55"/>
      </bottom>
      <diagonal/>
    </border>
    <border>
      <left style="thin">
        <color indexed="8"/>
      </left>
      <right style="hair">
        <color indexed="55"/>
      </right>
      <top style="hair">
        <color indexed="55"/>
      </top>
      <bottom style="thin">
        <color indexed="64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/>
      <bottom/>
      <diagonal/>
    </border>
    <border>
      <left style="hair">
        <color indexed="23"/>
      </left>
      <right style="hair">
        <color indexed="23"/>
      </right>
      <top/>
      <bottom style="thin">
        <color indexed="64"/>
      </bottom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thin">
        <color indexed="64"/>
      </top>
      <bottom style="hair">
        <color indexed="23"/>
      </bottom>
      <diagonal/>
    </border>
    <border>
      <left/>
      <right style="thin">
        <color indexed="64"/>
      </right>
      <top style="thin">
        <color indexed="64"/>
      </top>
      <bottom style="hair">
        <color indexed="23"/>
      </bottom>
      <diagonal/>
    </border>
    <border>
      <left/>
      <right style="thin">
        <color indexed="64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 style="thin">
        <color indexed="64"/>
      </bottom>
      <diagonal/>
    </border>
    <border>
      <left/>
      <right style="thin">
        <color indexed="64"/>
      </right>
      <top style="hair">
        <color indexed="23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8" fillId="0" borderId="0"/>
  </cellStyleXfs>
  <cellXfs count="379">
    <xf numFmtId="0" fontId="0" fillId="0" borderId="0" xfId="0"/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6" fillId="0" borderId="0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164" fontId="7" fillId="0" borderId="3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164" fontId="7" fillId="0" borderId="9" xfId="0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0" fillId="0" borderId="0" xfId="0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3" fontId="5" fillId="0" borderId="15" xfId="0" applyNumberFormat="1" applyFont="1" applyFill="1" applyBorder="1" applyAlignment="1">
      <alignment horizontal="right" vertical="center"/>
    </xf>
    <xf numFmtId="0" fontId="10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vertical="center" wrapText="1"/>
    </xf>
    <xf numFmtId="0" fontId="10" fillId="0" borderId="1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Border="1"/>
    <xf numFmtId="0" fontId="14" fillId="0" borderId="0" xfId="0" applyFont="1"/>
    <xf numFmtId="0" fontId="9" fillId="0" borderId="0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 wrapText="1"/>
    </xf>
    <xf numFmtId="3" fontId="16" fillId="2" borderId="13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3" fillId="0" borderId="14" xfId="0" applyFont="1" applyBorder="1" applyAlignment="1">
      <alignment wrapText="1"/>
    </xf>
    <xf numFmtId="49" fontId="13" fillId="0" borderId="15" xfId="0" applyNumberFormat="1" applyFont="1" applyFill="1" applyBorder="1" applyAlignment="1">
      <alignment horizontal="left" vertical="center"/>
    </xf>
    <xf numFmtId="3" fontId="13" fillId="0" borderId="15" xfId="0" applyNumberFormat="1" applyFont="1" applyFill="1" applyBorder="1" applyAlignment="1">
      <alignment horizontal="center" vertical="center"/>
    </xf>
    <xf numFmtId="3" fontId="16" fillId="0" borderId="16" xfId="0" applyNumberFormat="1" applyFont="1" applyFill="1" applyBorder="1" applyAlignment="1">
      <alignment horizontal="right" vertical="center"/>
    </xf>
    <xf numFmtId="3" fontId="16" fillId="0" borderId="0" xfId="0" applyNumberFormat="1" applyFont="1" applyFill="1" applyBorder="1" applyAlignment="1">
      <alignment horizontal="right" vertical="center"/>
    </xf>
    <xf numFmtId="49" fontId="13" fillId="0" borderId="22" xfId="0" applyNumberFormat="1" applyFont="1" applyFill="1" applyBorder="1" applyAlignment="1">
      <alignment horizontal="left" vertical="center"/>
    </xf>
    <xf numFmtId="0" fontId="13" fillId="0" borderId="18" xfId="0" applyFont="1" applyBorder="1" applyAlignment="1">
      <alignment wrapText="1"/>
    </xf>
    <xf numFmtId="49" fontId="13" fillId="0" borderId="20" xfId="0" applyNumberFormat="1" applyFont="1" applyFill="1" applyBorder="1" applyAlignment="1">
      <alignment horizontal="left" vertical="center"/>
    </xf>
    <xf numFmtId="3" fontId="13" fillId="0" borderId="20" xfId="0" applyNumberFormat="1" applyFont="1" applyFill="1" applyBorder="1" applyAlignment="1">
      <alignment horizontal="center" vertical="center"/>
    </xf>
    <xf numFmtId="3" fontId="16" fillId="0" borderId="21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wrapText="1"/>
    </xf>
    <xf numFmtId="49" fontId="13" fillId="0" borderId="0" xfId="0" applyNumberFormat="1" applyFont="1" applyFill="1" applyBorder="1" applyAlignment="1">
      <alignment horizontal="left" vertical="center" indent="1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3" fontId="9" fillId="2" borderId="13" xfId="0" applyNumberFormat="1" applyFont="1" applyFill="1" applyBorder="1" applyAlignment="1">
      <alignment horizontal="center" vertical="center" wrapText="1"/>
    </xf>
    <xf numFmtId="0" fontId="9" fillId="0" borderId="14" xfId="0" applyNumberFormat="1" applyFont="1" applyFill="1" applyBorder="1" applyAlignment="1">
      <alignment vertical="center" wrapText="1"/>
    </xf>
    <xf numFmtId="0" fontId="9" fillId="0" borderId="17" xfId="0" applyNumberFormat="1" applyFont="1" applyFill="1" applyBorder="1" applyAlignment="1">
      <alignment vertical="center" wrapText="1"/>
    </xf>
    <xf numFmtId="0" fontId="9" fillId="0" borderId="0" xfId="0" applyNumberFormat="1" applyFont="1" applyBorder="1" applyAlignment="1">
      <alignment horizontal="right" vertical="center" wrapText="1"/>
    </xf>
    <xf numFmtId="0" fontId="9" fillId="0" borderId="17" xfId="0" applyNumberFormat="1" applyFont="1" applyFill="1" applyBorder="1" applyAlignment="1">
      <alignment horizontal="left" vertical="center" wrapText="1"/>
    </xf>
    <xf numFmtId="0" fontId="9" fillId="0" borderId="18" xfId="0" applyNumberFormat="1" applyFont="1" applyFill="1" applyBorder="1" applyAlignment="1">
      <alignment vertical="center" wrapText="1"/>
    </xf>
    <xf numFmtId="0" fontId="16" fillId="0" borderId="19" xfId="0" applyNumberFormat="1" applyFont="1" applyFill="1" applyBorder="1" applyAlignment="1">
      <alignment vertical="center" wrapText="1"/>
    </xf>
    <xf numFmtId="0" fontId="15" fillId="0" borderId="0" xfId="0" applyNumberFormat="1" applyFont="1" applyFill="1" applyBorder="1" applyAlignment="1">
      <alignment vertical="center" wrapText="1"/>
    </xf>
    <xf numFmtId="0" fontId="19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right" vertical="center" wrapText="1"/>
    </xf>
    <xf numFmtId="0" fontId="6" fillId="2" borderId="23" xfId="0" applyFont="1" applyFill="1" applyBorder="1" applyAlignment="1">
      <alignment horizontal="center" vertical="center" wrapText="1"/>
    </xf>
    <xf numFmtId="3" fontId="6" fillId="2" borderId="24" xfId="0" applyNumberFormat="1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vertical="center"/>
    </xf>
    <xf numFmtId="3" fontId="6" fillId="0" borderId="26" xfId="0" applyNumberFormat="1" applyFont="1" applyFill="1" applyBorder="1" applyAlignment="1">
      <alignment horizontal="right" vertical="center"/>
    </xf>
    <xf numFmtId="3" fontId="4" fillId="0" borderId="26" xfId="0" applyNumberFormat="1" applyFont="1" applyFill="1" applyBorder="1" applyAlignment="1">
      <alignment horizontal="right" vertical="center"/>
    </xf>
    <xf numFmtId="3" fontId="6" fillId="0" borderId="28" xfId="0" applyNumberFormat="1" applyFont="1" applyFill="1" applyBorder="1" applyAlignment="1">
      <alignment horizontal="right" vertical="center"/>
    </xf>
    <xf numFmtId="0" fontId="4" fillId="0" borderId="29" xfId="0" applyFont="1" applyFill="1" applyBorder="1" applyAlignment="1">
      <alignment vertical="center"/>
    </xf>
    <xf numFmtId="3" fontId="6" fillId="0" borderId="30" xfId="0" applyNumberFormat="1" applyFont="1" applyFill="1" applyBorder="1" applyAlignment="1">
      <alignment horizontal="right" vertical="center"/>
    </xf>
    <xf numFmtId="3" fontId="5" fillId="0" borderId="43" xfId="0" applyNumberFormat="1" applyFont="1" applyFill="1" applyBorder="1" applyAlignment="1">
      <alignment horizontal="right" vertical="center"/>
    </xf>
    <xf numFmtId="3" fontId="16" fillId="0" borderId="44" xfId="0" applyNumberFormat="1" applyFont="1" applyFill="1" applyBorder="1" applyAlignment="1">
      <alignment horizontal="right" vertical="center"/>
    </xf>
    <xf numFmtId="3" fontId="9" fillId="0" borderId="16" xfId="0" applyNumberFormat="1" applyFont="1" applyBorder="1" applyAlignment="1">
      <alignment horizontal="right" vertical="center" wrapText="1"/>
    </xf>
    <xf numFmtId="3" fontId="9" fillId="0" borderId="44" xfId="0" applyNumberFormat="1" applyFont="1" applyBorder="1" applyAlignment="1">
      <alignment horizontal="right" vertical="center" wrapText="1"/>
    </xf>
    <xf numFmtId="0" fontId="20" fillId="0" borderId="0" xfId="0" applyFont="1" applyAlignment="1">
      <alignment horizontal="left" indent="2"/>
    </xf>
    <xf numFmtId="0" fontId="7" fillId="0" borderId="0" xfId="0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23" fillId="0" borderId="25" xfId="0" applyFont="1" applyFill="1" applyBorder="1" applyAlignment="1">
      <alignment vertical="center"/>
    </xf>
    <xf numFmtId="0" fontId="23" fillId="0" borderId="29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5" fillId="0" borderId="0" xfId="0" applyFont="1" applyAlignment="1">
      <alignment horizontal="left" indent="2"/>
    </xf>
    <xf numFmtId="0" fontId="26" fillId="0" borderId="0" xfId="0" applyFont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27" fillId="0" borderId="0" xfId="0" applyFont="1" applyAlignment="1">
      <alignment vertical="center"/>
    </xf>
    <xf numFmtId="0" fontId="28" fillId="0" borderId="0" xfId="0" applyFont="1"/>
    <xf numFmtId="0" fontId="29" fillId="0" borderId="0" xfId="0" applyFont="1" applyAlignment="1">
      <alignment vertical="center"/>
    </xf>
    <xf numFmtId="0" fontId="29" fillId="0" borderId="0" xfId="0" applyFont="1" applyBorder="1" applyAlignment="1">
      <alignment vertical="center"/>
    </xf>
    <xf numFmtId="0" fontId="7" fillId="0" borderId="48" xfId="0" applyFont="1" applyFill="1" applyBorder="1" applyAlignment="1">
      <alignment horizontal="center" vertical="center"/>
    </xf>
    <xf numFmtId="3" fontId="5" fillId="0" borderId="48" xfId="0" applyNumberFormat="1" applyFont="1" applyFill="1" applyBorder="1" applyAlignment="1">
      <alignment horizontal="right" vertical="center"/>
    </xf>
    <xf numFmtId="0" fontId="7" fillId="0" borderId="51" xfId="0" applyFont="1" applyFill="1" applyBorder="1" applyAlignment="1">
      <alignment vertical="center"/>
    </xf>
    <xf numFmtId="0" fontId="7" fillId="0" borderId="53" xfId="0" applyFont="1" applyFill="1" applyBorder="1" applyAlignment="1">
      <alignment vertical="center"/>
    </xf>
    <xf numFmtId="0" fontId="7" fillId="0" borderId="54" xfId="0" applyFont="1" applyFill="1" applyBorder="1" applyAlignment="1">
      <alignment horizontal="center" vertical="center"/>
    </xf>
    <xf numFmtId="3" fontId="5" fillId="0" borderId="54" xfId="0" applyNumberFormat="1" applyFont="1" applyFill="1" applyBorder="1" applyAlignment="1">
      <alignment horizontal="right" vertical="center"/>
    </xf>
    <xf numFmtId="3" fontId="5" fillId="2" borderId="48" xfId="0" applyNumberFormat="1" applyFont="1" applyFill="1" applyBorder="1" applyAlignment="1">
      <alignment horizontal="center" vertical="center" wrapText="1"/>
    </xf>
    <xf numFmtId="3" fontId="30" fillId="2" borderId="48" xfId="0" applyNumberFormat="1" applyFont="1" applyFill="1" applyBorder="1" applyAlignment="1">
      <alignment horizontal="center" vertical="center" wrapText="1"/>
    </xf>
    <xf numFmtId="3" fontId="30" fillId="2" borderId="52" xfId="0" applyNumberFormat="1" applyFont="1" applyFill="1" applyBorder="1" applyAlignment="1">
      <alignment horizontal="center" vertical="center" wrapText="1"/>
    </xf>
    <xf numFmtId="3" fontId="30" fillId="0" borderId="48" xfId="0" applyNumberFormat="1" applyFont="1" applyFill="1" applyBorder="1" applyAlignment="1">
      <alignment horizontal="right" vertical="center"/>
    </xf>
    <xf numFmtId="3" fontId="30" fillId="0" borderId="52" xfId="0" applyNumberFormat="1" applyFont="1" applyFill="1" applyBorder="1" applyAlignment="1">
      <alignment horizontal="right" vertical="center"/>
    </xf>
    <xf numFmtId="3" fontId="30" fillId="0" borderId="54" xfId="0" applyNumberFormat="1" applyFont="1" applyFill="1" applyBorder="1" applyAlignment="1">
      <alignment horizontal="right" vertical="center"/>
    </xf>
    <xf numFmtId="3" fontId="30" fillId="0" borderId="55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vertical="center"/>
    </xf>
    <xf numFmtId="0" fontId="6" fillId="3" borderId="12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14" fillId="0" borderId="74" xfId="0" applyFont="1" applyBorder="1" applyAlignment="1">
      <alignment vertical="center" wrapText="1"/>
    </xf>
    <xf numFmtId="0" fontId="35" fillId="0" borderId="74" xfId="1" applyFont="1" applyBorder="1" applyAlignment="1">
      <alignment vertical="center"/>
    </xf>
    <xf numFmtId="0" fontId="35" fillId="0" borderId="75" xfId="1" applyFont="1" applyBorder="1" applyAlignment="1">
      <alignment vertical="center"/>
    </xf>
    <xf numFmtId="0" fontId="35" fillId="0" borderId="76" xfId="1" applyFont="1" applyBorder="1" applyAlignment="1">
      <alignment vertical="center"/>
    </xf>
    <xf numFmtId="0" fontId="35" fillId="0" borderId="74" xfId="1" applyFont="1" applyBorder="1" applyAlignment="1">
      <alignment vertical="center" wrapText="1"/>
    </xf>
    <xf numFmtId="0" fontId="35" fillId="0" borderId="77" xfId="1" applyFont="1" applyBorder="1" applyAlignment="1">
      <alignment vertical="center"/>
    </xf>
    <xf numFmtId="0" fontId="35" fillId="0" borderId="78" xfId="1" applyFont="1" applyBorder="1" applyAlignment="1">
      <alignment vertical="center"/>
    </xf>
    <xf numFmtId="0" fontId="35" fillId="0" borderId="79" xfId="1" applyFont="1" applyBorder="1" applyAlignment="1">
      <alignment vertical="center"/>
    </xf>
    <xf numFmtId="0" fontId="24" fillId="0" borderId="75" xfId="0" applyFont="1" applyBorder="1" applyAlignment="1">
      <alignment horizontal="center" vertical="center"/>
    </xf>
    <xf numFmtId="0" fontId="24" fillId="0" borderId="76" xfId="0" applyFont="1" applyBorder="1" applyAlignment="1">
      <alignment horizontal="center" vertical="center"/>
    </xf>
    <xf numFmtId="0" fontId="36" fillId="0" borderId="75" xfId="0" applyFont="1" applyBorder="1" applyAlignment="1">
      <alignment horizontal="center" vertical="center"/>
    </xf>
    <xf numFmtId="0" fontId="36" fillId="0" borderId="7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5" fillId="0" borderId="75" xfId="1" applyFont="1" applyBorder="1" applyAlignment="1">
      <alignment horizontal="center" vertical="center"/>
    </xf>
    <xf numFmtId="0" fontId="41" fillId="4" borderId="75" xfId="0" applyFont="1" applyFill="1" applyBorder="1" applyAlignment="1">
      <alignment textRotation="90" wrapText="1"/>
    </xf>
    <xf numFmtId="0" fontId="41" fillId="4" borderId="75" xfId="0" applyFont="1" applyFill="1" applyBorder="1" applyAlignment="1">
      <alignment textRotation="90"/>
    </xf>
    <xf numFmtId="0" fontId="41" fillId="4" borderId="76" xfId="0" applyFont="1" applyFill="1" applyBorder="1" applyAlignment="1">
      <alignment textRotation="90"/>
    </xf>
    <xf numFmtId="0" fontId="43" fillId="4" borderId="75" xfId="0" applyFont="1" applyFill="1" applyBorder="1" applyAlignment="1">
      <alignment textRotation="90" wrapText="1"/>
    </xf>
    <xf numFmtId="0" fontId="43" fillId="4" borderId="75" xfId="0" applyFont="1" applyFill="1" applyBorder="1" applyAlignment="1">
      <alignment textRotation="90"/>
    </xf>
    <xf numFmtId="0" fontId="43" fillId="4" borderId="76" xfId="0" applyFont="1" applyFill="1" applyBorder="1" applyAlignment="1">
      <alignment textRotation="90"/>
    </xf>
    <xf numFmtId="0" fontId="42" fillId="0" borderId="74" xfId="0" applyFont="1" applyFill="1" applyBorder="1" applyAlignment="1">
      <alignment vertical="center" wrapText="1"/>
    </xf>
    <xf numFmtId="0" fontId="42" fillId="0" borderId="75" xfId="0" applyFont="1" applyBorder="1" applyAlignment="1">
      <alignment horizontal="center" vertical="center"/>
    </xf>
    <xf numFmtId="3" fontId="42" fillId="0" borderId="75" xfId="0" applyNumberFormat="1" applyFont="1" applyBorder="1" applyAlignment="1">
      <alignment horizontal="center" vertical="center"/>
    </xf>
    <xf numFmtId="3" fontId="42" fillId="0" borderId="75" xfId="0" applyNumberFormat="1" applyFont="1" applyBorder="1" applyAlignment="1">
      <alignment vertical="center"/>
    </xf>
    <xf numFmtId="3" fontId="42" fillId="0" borderId="76" xfId="0" applyNumberFormat="1" applyFont="1" applyBorder="1" applyAlignment="1">
      <alignment vertical="center"/>
    </xf>
    <xf numFmtId="0" fontId="40" fillId="0" borderId="74" xfId="0" applyFont="1" applyFill="1" applyBorder="1" applyAlignment="1">
      <alignment vertical="center" wrapText="1"/>
    </xf>
    <xf numFmtId="0" fontId="40" fillId="0" borderId="75" xfId="0" applyFont="1" applyBorder="1" applyAlignment="1">
      <alignment vertical="center"/>
    </xf>
    <xf numFmtId="3" fontId="40" fillId="0" borderId="75" xfId="0" applyNumberFormat="1" applyFont="1" applyBorder="1" applyAlignment="1">
      <alignment vertical="center"/>
    </xf>
    <xf numFmtId="3" fontId="40" fillId="0" borderId="76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6" fillId="2" borderId="23" xfId="0" applyFont="1" applyFill="1" applyBorder="1" applyAlignment="1">
      <alignment horizontal="center" vertical="center"/>
    </xf>
    <xf numFmtId="0" fontId="16" fillId="2" borderId="37" xfId="0" applyFont="1" applyFill="1" applyBorder="1" applyAlignment="1">
      <alignment horizontal="center" vertical="center" wrapText="1"/>
    </xf>
    <xf numFmtId="3" fontId="16" fillId="2" borderId="24" xfId="0" applyNumberFormat="1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wrapText="1"/>
    </xf>
    <xf numFmtId="3" fontId="16" fillId="0" borderId="26" xfId="0" applyNumberFormat="1" applyFont="1" applyFill="1" applyBorder="1" applyAlignment="1">
      <alignment horizontal="right" vertical="center"/>
    </xf>
    <xf numFmtId="0" fontId="13" fillId="0" borderId="29" xfId="0" applyFont="1" applyBorder="1" applyAlignment="1">
      <alignment wrapText="1"/>
    </xf>
    <xf numFmtId="49" fontId="13" fillId="0" borderId="42" xfId="0" applyNumberFormat="1" applyFont="1" applyFill="1" applyBorder="1" applyAlignment="1">
      <alignment horizontal="left" vertical="center" wrapText="1" indent="1"/>
    </xf>
    <xf numFmtId="3" fontId="13" fillId="0" borderId="42" xfId="0" applyNumberFormat="1" applyFont="1" applyFill="1" applyBorder="1" applyAlignment="1">
      <alignment horizontal="center" vertical="center"/>
    </xf>
    <xf numFmtId="3" fontId="16" fillId="0" borderId="30" xfId="0" applyNumberFormat="1" applyFont="1" applyFill="1" applyBorder="1" applyAlignment="1">
      <alignment horizontal="right" vertical="center"/>
    </xf>
    <xf numFmtId="49" fontId="13" fillId="0" borderId="22" xfId="0" applyNumberFormat="1" applyFont="1" applyFill="1" applyBorder="1" applyAlignment="1">
      <alignment horizontal="left" vertical="center" indent="1"/>
    </xf>
    <xf numFmtId="49" fontId="13" fillId="0" borderId="42" xfId="0" applyNumberFormat="1" applyFont="1" applyFill="1" applyBorder="1" applyAlignment="1">
      <alignment horizontal="left" vertical="center" inden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49" fontId="13" fillId="0" borderId="15" xfId="0" applyNumberFormat="1" applyFont="1" applyFill="1" applyBorder="1" applyAlignment="1">
      <alignment horizontal="left" vertical="center" indent="1"/>
    </xf>
    <xf numFmtId="49" fontId="13" fillId="0" borderId="15" xfId="0" applyNumberFormat="1" applyFont="1" applyFill="1" applyBorder="1" applyAlignment="1">
      <alignment horizontal="left" vertical="center" wrapText="1" indent="1"/>
    </xf>
    <xf numFmtId="49" fontId="13" fillId="0" borderId="15" xfId="0" applyNumberFormat="1" applyFont="1" applyFill="1" applyBorder="1" applyAlignment="1">
      <alignment horizontal="left" vertical="center" wrapText="1" indent="1"/>
    </xf>
    <xf numFmtId="3" fontId="47" fillId="0" borderId="26" xfId="0" applyNumberFormat="1" applyFont="1" applyFill="1" applyBorder="1" applyAlignment="1">
      <alignment horizontal="right" vertical="center"/>
    </xf>
    <xf numFmtId="0" fontId="13" fillId="0" borderId="47" xfId="0" applyFont="1" applyBorder="1" applyAlignment="1">
      <alignment wrapText="1"/>
    </xf>
    <xf numFmtId="49" fontId="13" fillId="0" borderId="80" xfId="0" applyNumberFormat="1" applyFont="1" applyFill="1" applyBorder="1" applyAlignment="1">
      <alignment horizontal="left" vertical="center" wrapText="1" indent="1"/>
    </xf>
    <xf numFmtId="49" fontId="13" fillId="0" borderId="80" xfId="0" applyNumberFormat="1" applyFont="1" applyFill="1" applyBorder="1" applyAlignment="1">
      <alignment horizontal="left" vertical="center" indent="1"/>
    </xf>
    <xf numFmtId="3" fontId="13" fillId="0" borderId="80" xfId="0" applyNumberFormat="1" applyFont="1" applyFill="1" applyBorder="1" applyAlignment="1">
      <alignment horizontal="center" vertical="center"/>
    </xf>
    <xf numFmtId="3" fontId="16" fillId="0" borderId="8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49" fontId="13" fillId="0" borderId="15" xfId="0" applyNumberFormat="1" applyFont="1" applyFill="1" applyBorder="1" applyAlignment="1">
      <alignment horizontal="left" vertical="center" wrapText="1" indent="1"/>
    </xf>
    <xf numFmtId="49" fontId="13" fillId="0" borderId="15" xfId="0" applyNumberFormat="1" applyFont="1" applyFill="1" applyBorder="1" applyAlignment="1">
      <alignment horizontal="left" vertical="center" indent="1"/>
    </xf>
    <xf numFmtId="0" fontId="0" fillId="0" borderId="0" xfId="0" applyAlignment="1">
      <alignment vertical="center"/>
    </xf>
    <xf numFmtId="49" fontId="13" fillId="0" borderId="15" xfId="0" applyNumberFormat="1" applyFont="1" applyFill="1" applyBorder="1" applyAlignment="1">
      <alignment horizontal="left" vertical="center" indent="1"/>
    </xf>
    <xf numFmtId="49" fontId="13" fillId="0" borderId="15" xfId="0" applyNumberFormat="1" applyFont="1" applyFill="1" applyBorder="1" applyAlignment="1">
      <alignment horizontal="left" vertical="center" wrapText="1" indent="1"/>
    </xf>
    <xf numFmtId="0" fontId="0" fillId="0" borderId="0" xfId="0" applyAlignment="1">
      <alignment vertical="center"/>
    </xf>
    <xf numFmtId="0" fontId="23" fillId="0" borderId="47" xfId="0" applyFont="1" applyFill="1" applyBorder="1" applyAlignment="1">
      <alignment vertical="center"/>
    </xf>
    <xf numFmtId="3" fontId="6" fillId="0" borderId="81" xfId="0" applyNumberFormat="1" applyFont="1" applyFill="1" applyBorder="1" applyAlignment="1">
      <alignment horizontal="right" vertical="center"/>
    </xf>
    <xf numFmtId="0" fontId="13" fillId="0" borderId="82" xfId="0" applyFont="1" applyBorder="1" applyAlignment="1">
      <alignment wrapText="1"/>
    </xf>
    <xf numFmtId="3" fontId="16" fillId="0" borderId="84" xfId="0" applyNumberFormat="1" applyFont="1" applyFill="1" applyBorder="1" applyAlignment="1">
      <alignment horizontal="right" vertical="center"/>
    </xf>
    <xf numFmtId="3" fontId="6" fillId="0" borderId="89" xfId="0" applyNumberFormat="1" applyFont="1" applyFill="1" applyBorder="1" applyAlignment="1">
      <alignment horizontal="right" vertical="center"/>
    </xf>
    <xf numFmtId="3" fontId="6" fillId="0" borderId="92" xfId="0" applyNumberFormat="1" applyFont="1" applyFill="1" applyBorder="1" applyAlignment="1">
      <alignment horizontal="right" vertical="center"/>
    </xf>
    <xf numFmtId="0" fontId="6" fillId="2" borderId="85" xfId="0" applyFont="1" applyFill="1" applyBorder="1" applyAlignment="1">
      <alignment horizontal="left" vertical="center" wrapText="1"/>
    </xf>
    <xf numFmtId="0" fontId="6" fillId="2" borderId="88" xfId="0" applyFont="1" applyFill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right"/>
    </xf>
    <xf numFmtId="0" fontId="4" fillId="0" borderId="27" xfId="0" applyFont="1" applyFill="1" applyBorder="1" applyAlignment="1">
      <alignment vertical="center"/>
    </xf>
    <xf numFmtId="4" fontId="0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4" fillId="0" borderId="27" xfId="0" applyFont="1" applyFill="1" applyBorder="1" applyAlignment="1">
      <alignment vertical="center"/>
    </xf>
    <xf numFmtId="49" fontId="13" fillId="0" borderId="15" xfId="0" applyNumberFormat="1" applyFont="1" applyFill="1" applyBorder="1" applyAlignment="1">
      <alignment horizontal="left" vertical="center" wrapText="1" indent="1"/>
    </xf>
    <xf numFmtId="0" fontId="16" fillId="2" borderId="12" xfId="0" applyFont="1" applyFill="1" applyBorder="1" applyAlignment="1">
      <alignment horizontal="center" vertical="center" wrapText="1"/>
    </xf>
    <xf numFmtId="3" fontId="48" fillId="0" borderId="0" xfId="0" applyNumberFormat="1" applyFont="1" applyFill="1" applyBorder="1" applyAlignment="1">
      <alignment horizontal="right" vertical="center"/>
    </xf>
    <xf numFmtId="0" fontId="49" fillId="0" borderId="0" xfId="0" applyFont="1" applyAlignment="1">
      <alignment vertical="center"/>
    </xf>
    <xf numFmtId="3" fontId="49" fillId="0" borderId="0" xfId="0" applyNumberFormat="1" applyFont="1" applyBorder="1" applyAlignment="1">
      <alignment horizontal="right" vertical="center"/>
    </xf>
    <xf numFmtId="3" fontId="49" fillId="0" borderId="70" xfId="0" applyNumberFormat="1" applyFont="1" applyBorder="1" applyAlignment="1">
      <alignment horizontal="right" vertical="center"/>
    </xf>
    <xf numFmtId="49" fontId="13" fillId="0" borderId="22" xfId="0" applyNumberFormat="1" applyFont="1" applyFill="1" applyBorder="1" applyAlignment="1">
      <alignment horizontal="left" vertical="center" wrapText="1" indent="1"/>
    </xf>
    <xf numFmtId="49" fontId="50" fillId="0" borderId="15" xfId="0" applyNumberFormat="1" applyFont="1" applyFill="1" applyBorder="1" applyAlignment="1">
      <alignment horizontal="left" vertical="center" wrapText="1" indent="1"/>
    </xf>
    <xf numFmtId="3" fontId="31" fillId="2" borderId="52" xfId="0" applyNumberFormat="1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horizontal="center" vertical="center" wrapText="1"/>
    </xf>
    <xf numFmtId="3" fontId="52" fillId="0" borderId="15" xfId="0" applyNumberFormat="1" applyFont="1" applyFill="1" applyBorder="1" applyAlignment="1">
      <alignment horizontal="right" vertical="center" wrapText="1" indent="1"/>
    </xf>
    <xf numFmtId="49" fontId="50" fillId="0" borderId="42" xfId="0" applyNumberFormat="1" applyFont="1" applyFill="1" applyBorder="1" applyAlignment="1">
      <alignment horizontal="right" vertical="center" wrapText="1" indent="1"/>
    </xf>
    <xf numFmtId="3" fontId="52" fillId="0" borderId="16" xfId="0" applyNumberFormat="1" applyFont="1" applyFill="1" applyBorder="1" applyAlignment="1">
      <alignment horizontal="right" vertical="center"/>
    </xf>
    <xf numFmtId="0" fontId="53" fillId="0" borderId="2" xfId="0" applyFont="1" applyFill="1" applyBorder="1" applyAlignment="1">
      <alignment horizontal="center" vertical="center"/>
    </xf>
    <xf numFmtId="0" fontId="53" fillId="0" borderId="3" xfId="0" applyFont="1" applyFill="1" applyBorder="1" applyAlignment="1">
      <alignment horizontal="center" vertical="center"/>
    </xf>
    <xf numFmtId="3" fontId="54" fillId="0" borderId="4" xfId="0" applyNumberFormat="1" applyFont="1" applyFill="1" applyBorder="1" applyAlignment="1">
      <alignment horizontal="right" vertical="center"/>
    </xf>
    <xf numFmtId="3" fontId="54" fillId="0" borderId="96" xfId="0" applyNumberFormat="1" applyFont="1" applyFill="1" applyBorder="1" applyAlignment="1">
      <alignment horizontal="right" vertical="center"/>
    </xf>
    <xf numFmtId="0" fontId="53" fillId="0" borderId="98" xfId="0" applyFont="1" applyFill="1" applyBorder="1" applyAlignment="1">
      <alignment horizontal="center" vertical="center"/>
    </xf>
    <xf numFmtId="3" fontId="54" fillId="0" borderId="43" xfId="0" applyNumberFormat="1" applyFont="1" applyFill="1" applyBorder="1" applyAlignment="1">
      <alignment horizontal="right" vertical="center"/>
    </xf>
    <xf numFmtId="0" fontId="53" fillId="0" borderId="1" xfId="0" applyFont="1" applyFill="1" applyBorder="1" applyAlignment="1">
      <alignment vertical="center"/>
    </xf>
    <xf numFmtId="164" fontId="53" fillId="0" borderId="3" xfId="0" applyNumberFormat="1" applyFont="1" applyFill="1" applyBorder="1" applyAlignment="1">
      <alignment horizontal="center" vertical="center"/>
    </xf>
    <xf numFmtId="164" fontId="53" fillId="0" borderId="2" xfId="0" applyNumberFormat="1" applyFont="1" applyFill="1" applyBorder="1" applyAlignment="1">
      <alignment horizontal="center" vertical="center"/>
    </xf>
    <xf numFmtId="0" fontId="53" fillId="0" borderId="5" xfId="0" applyFont="1" applyFill="1" applyBorder="1" applyAlignment="1">
      <alignment vertical="center"/>
    </xf>
    <xf numFmtId="164" fontId="53" fillId="0" borderId="6" xfId="0" applyNumberFormat="1" applyFont="1" applyFill="1" applyBorder="1" applyAlignment="1">
      <alignment horizontal="center" vertical="center"/>
    </xf>
    <xf numFmtId="0" fontId="53" fillId="0" borderId="6" xfId="0" applyFont="1" applyFill="1" applyBorder="1" applyAlignment="1">
      <alignment horizontal="center" vertical="center"/>
    </xf>
    <xf numFmtId="3" fontId="54" fillId="0" borderId="15" xfId="0" applyNumberFormat="1" applyFont="1" applyFill="1" applyBorder="1" applyAlignment="1">
      <alignment horizontal="right" vertical="center"/>
    </xf>
    <xf numFmtId="3" fontId="54" fillId="0" borderId="20" xfId="0" applyNumberFormat="1" applyFont="1" applyFill="1" applyBorder="1" applyAlignment="1">
      <alignment horizontal="right" vertical="center"/>
    </xf>
    <xf numFmtId="3" fontId="55" fillId="0" borderId="15" xfId="0" applyNumberFormat="1" applyFont="1" applyFill="1" applyBorder="1" applyAlignment="1">
      <alignment horizontal="right" vertical="center"/>
    </xf>
    <xf numFmtId="3" fontId="55" fillId="0" borderId="16" xfId="0" applyNumberFormat="1" applyFont="1" applyFill="1" applyBorder="1" applyAlignment="1">
      <alignment horizontal="right" vertical="center"/>
    </xf>
    <xf numFmtId="3" fontId="56" fillId="0" borderId="15" xfId="0" applyNumberFormat="1" applyFont="1" applyFill="1" applyBorder="1" applyAlignment="1">
      <alignment horizontal="right" vertical="center"/>
    </xf>
    <xf numFmtId="3" fontId="56" fillId="0" borderId="16" xfId="0" applyNumberFormat="1" applyFont="1" applyFill="1" applyBorder="1" applyAlignment="1">
      <alignment horizontal="right" vertical="center"/>
    </xf>
    <xf numFmtId="3" fontId="56" fillId="0" borderId="20" xfId="0" applyNumberFormat="1" applyFont="1" applyFill="1" applyBorder="1" applyAlignment="1">
      <alignment horizontal="right" vertical="center"/>
    </xf>
    <xf numFmtId="3" fontId="56" fillId="0" borderId="21" xfId="0" applyNumberFormat="1" applyFont="1" applyFill="1" applyBorder="1" applyAlignment="1">
      <alignment horizontal="right" vertical="center"/>
    </xf>
    <xf numFmtId="0" fontId="53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53" fillId="0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3" fontId="30" fillId="0" borderId="0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33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3" fontId="0" fillId="0" borderId="0" xfId="0" applyNumberFormat="1" applyFill="1" applyBorder="1" applyAlignment="1">
      <alignment vertical="center"/>
    </xf>
    <xf numFmtId="3" fontId="39" fillId="0" borderId="0" xfId="0" applyNumberFormat="1" applyFont="1" applyFill="1" applyBorder="1" applyAlignment="1">
      <alignment vertical="center"/>
    </xf>
    <xf numFmtId="0" fontId="16" fillId="2" borderId="12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left" vertical="center" indent="1"/>
    </xf>
    <xf numFmtId="0" fontId="53" fillId="2" borderId="34" xfId="0" applyFont="1" applyFill="1" applyBorder="1" applyAlignment="1">
      <alignment horizontal="left" vertical="center" inden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 wrapText="1"/>
    </xf>
    <xf numFmtId="3" fontId="5" fillId="2" borderId="3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3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53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53" fillId="0" borderId="97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5" fillId="2" borderId="60" xfId="0" applyFont="1" applyFill="1" applyBorder="1" applyAlignment="1">
      <alignment horizontal="left" vertical="center"/>
    </xf>
    <xf numFmtId="0" fontId="5" fillId="2" borderId="41" xfId="0" applyFont="1" applyFill="1" applyBorder="1" applyAlignment="1">
      <alignment horizontal="left" vertical="center"/>
    </xf>
    <xf numFmtId="0" fontId="5" fillId="2" borderId="61" xfId="0" applyFont="1" applyFill="1" applyBorder="1" applyAlignment="1">
      <alignment horizontal="left" vertical="center"/>
    </xf>
    <xf numFmtId="0" fontId="5" fillId="2" borderId="62" xfId="0" applyFont="1" applyFill="1" applyBorder="1" applyAlignment="1">
      <alignment horizontal="left" vertical="center"/>
    </xf>
    <xf numFmtId="0" fontId="5" fillId="2" borderId="63" xfId="0" applyFont="1" applyFill="1" applyBorder="1" applyAlignment="1">
      <alignment horizontal="left" vertical="center"/>
    </xf>
    <xf numFmtId="0" fontId="5" fillId="2" borderId="64" xfId="0" applyFont="1" applyFill="1" applyBorder="1" applyAlignment="1">
      <alignment horizontal="left" vertical="center"/>
    </xf>
    <xf numFmtId="0" fontId="7" fillId="0" borderId="65" xfId="0" applyFont="1" applyFill="1" applyBorder="1" applyAlignment="1">
      <alignment vertical="center"/>
    </xf>
    <xf numFmtId="0" fontId="7" fillId="0" borderId="66" xfId="0" applyFont="1" applyFill="1" applyBorder="1" applyAlignment="1">
      <alignment vertical="center"/>
    </xf>
    <xf numFmtId="0" fontId="7" fillId="0" borderId="59" xfId="0" applyFont="1" applyFill="1" applyBorder="1" applyAlignment="1">
      <alignment vertical="center"/>
    </xf>
    <xf numFmtId="0" fontId="7" fillId="0" borderId="67" xfId="0" applyFont="1" applyFill="1" applyBorder="1" applyAlignment="1">
      <alignment vertical="center"/>
    </xf>
    <xf numFmtId="0" fontId="7" fillId="0" borderId="68" xfId="0" applyFont="1" applyFill="1" applyBorder="1" applyAlignment="1">
      <alignment vertical="center"/>
    </xf>
    <xf numFmtId="0" fontId="7" fillId="0" borderId="69" xfId="0" applyFont="1" applyFill="1" applyBorder="1" applyAlignment="1">
      <alignment vertical="center"/>
    </xf>
    <xf numFmtId="0" fontId="7" fillId="0" borderId="0" xfId="0" applyFont="1" applyFill="1" applyBorder="1" applyAlignment="1">
      <alignment vertical="top" wrapText="1"/>
    </xf>
    <xf numFmtId="0" fontId="12" fillId="0" borderId="0" xfId="0" applyFont="1" applyBorder="1" applyAlignment="1">
      <alignment horizontal="left" vertical="top" wrapText="1"/>
    </xf>
    <xf numFmtId="3" fontId="5" fillId="2" borderId="56" xfId="0" applyNumberFormat="1" applyFont="1" applyFill="1" applyBorder="1" applyAlignment="1">
      <alignment horizontal="center" vertical="center" wrapText="1"/>
    </xf>
    <xf numFmtId="3" fontId="5" fillId="2" borderId="58" xfId="0" applyNumberFormat="1" applyFont="1" applyFill="1" applyBorder="1" applyAlignment="1">
      <alignment horizontal="center" vertical="center" wrapText="1"/>
    </xf>
    <xf numFmtId="3" fontId="5" fillId="2" borderId="57" xfId="0" applyNumberFormat="1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4" fillId="0" borderId="35" xfId="0" applyFont="1" applyBorder="1" applyAlignment="1">
      <alignment vertical="center"/>
    </xf>
    <xf numFmtId="0" fontId="4" fillId="0" borderId="86" xfId="0" applyFont="1" applyFill="1" applyBorder="1" applyAlignment="1">
      <alignment vertical="center"/>
    </xf>
    <xf numFmtId="0" fontId="4" fillId="0" borderId="90" xfId="0" applyFont="1" applyFill="1" applyBorder="1" applyAlignment="1">
      <alignment vertical="center"/>
    </xf>
    <xf numFmtId="0" fontId="4" fillId="0" borderId="87" xfId="0" applyFont="1" applyFill="1" applyBorder="1" applyAlignment="1">
      <alignment horizontal="left" vertical="center" wrapText="1"/>
    </xf>
    <xf numFmtId="0" fontId="4" fillId="0" borderId="87" xfId="0" applyFont="1" applyFill="1" applyBorder="1" applyAlignment="1">
      <alignment horizontal="left" vertical="center"/>
    </xf>
    <xf numFmtId="0" fontId="4" fillId="0" borderId="91" xfId="0" applyFont="1" applyFill="1" applyBorder="1" applyAlignment="1">
      <alignment horizontal="left" vertical="center"/>
    </xf>
    <xf numFmtId="0" fontId="6" fillId="2" borderId="93" xfId="0" applyFont="1" applyFill="1" applyBorder="1" applyAlignment="1">
      <alignment horizontal="left" vertical="center" wrapText="1"/>
    </xf>
    <xf numFmtId="0" fontId="6" fillId="2" borderId="94" xfId="0" applyFont="1" applyFill="1" applyBorder="1" applyAlignment="1">
      <alignment horizontal="left" vertical="center" wrapText="1"/>
    </xf>
    <xf numFmtId="0" fontId="6" fillId="2" borderId="95" xfId="0" applyFont="1" applyFill="1" applyBorder="1" applyAlignment="1">
      <alignment horizontal="left" vertical="center" wrapText="1"/>
    </xf>
    <xf numFmtId="0" fontId="4" fillId="0" borderId="4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vertical="top" wrapText="1"/>
    </xf>
    <xf numFmtId="0" fontId="6" fillId="2" borderId="37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34" fillId="0" borderId="41" xfId="1" applyFont="1" applyBorder="1" applyAlignment="1">
      <alignment horizontal="left" wrapText="1"/>
    </xf>
    <xf numFmtId="0" fontId="18" fillId="0" borderId="0" xfId="0" applyFont="1" applyBorder="1" applyAlignment="1">
      <alignment horizontal="left" vertical="center" wrapText="1"/>
    </xf>
    <xf numFmtId="0" fontId="40" fillId="4" borderId="72" xfId="0" applyFont="1" applyFill="1" applyBorder="1" applyAlignment="1">
      <alignment horizontal="center" vertical="center"/>
    </xf>
    <xf numFmtId="0" fontId="40" fillId="4" borderId="73" xfId="0" applyFont="1" applyFill="1" applyBorder="1" applyAlignment="1">
      <alignment horizontal="center" vertical="center"/>
    </xf>
    <xf numFmtId="0" fontId="17" fillId="0" borderId="70" xfId="0" applyFont="1" applyBorder="1" applyAlignment="1">
      <alignment horizontal="center"/>
    </xf>
    <xf numFmtId="0" fontId="17" fillId="4" borderId="71" xfId="0" applyFont="1" applyFill="1" applyBorder="1" applyAlignment="1">
      <alignment horizontal="left" vertical="center"/>
    </xf>
    <xf numFmtId="0" fontId="17" fillId="4" borderId="74" xfId="0" applyFont="1" applyFill="1" applyBorder="1" applyAlignment="1">
      <alignment horizontal="left" vertical="center"/>
    </xf>
    <xf numFmtId="0" fontId="14" fillId="4" borderId="75" xfId="0" applyFont="1" applyFill="1" applyBorder="1" applyAlignment="1">
      <alignment horizontal="center"/>
    </xf>
    <xf numFmtId="0" fontId="42" fillId="4" borderId="75" xfId="0" applyFont="1" applyFill="1" applyBorder="1" applyAlignment="1">
      <alignment horizontal="center" vertical="center"/>
    </xf>
    <xf numFmtId="0" fontId="42" fillId="4" borderId="76" xfId="0" applyFont="1" applyFill="1" applyBorder="1" applyAlignment="1">
      <alignment horizontal="center" vertical="center"/>
    </xf>
    <xf numFmtId="0" fontId="17" fillId="4" borderId="74" xfId="0" applyFont="1" applyFill="1" applyBorder="1" applyAlignment="1">
      <alignment horizontal="center" vertical="center"/>
    </xf>
    <xf numFmtId="0" fontId="17" fillId="4" borderId="75" xfId="0" applyFont="1" applyFill="1" applyBorder="1" applyAlignment="1">
      <alignment horizontal="center" vertical="center"/>
    </xf>
    <xf numFmtId="0" fontId="17" fillId="4" borderId="7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/>
    </xf>
    <xf numFmtId="0" fontId="4" fillId="2" borderId="38" xfId="0" applyFont="1" applyFill="1" applyBorder="1" applyAlignment="1">
      <alignment horizontal="left" vertical="center" indent="1"/>
    </xf>
    <xf numFmtId="0" fontId="4" fillId="2" borderId="39" xfId="0" applyFont="1" applyFill="1" applyBorder="1" applyAlignment="1">
      <alignment horizontal="left" vertical="center" indent="1"/>
    </xf>
    <xf numFmtId="0" fontId="4" fillId="2" borderId="40" xfId="0" applyFont="1" applyFill="1" applyBorder="1" applyAlignment="1">
      <alignment horizontal="left" vertical="center" indent="1"/>
    </xf>
    <xf numFmtId="0" fontId="4" fillId="0" borderId="22" xfId="0" applyFont="1" applyFill="1" applyBorder="1" applyAlignment="1">
      <alignment horizontal="left" vertical="center"/>
    </xf>
    <xf numFmtId="0" fontId="4" fillId="0" borderId="42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vertical="center"/>
    </xf>
    <xf numFmtId="0" fontId="4" fillId="0" borderId="45" xfId="0" applyFont="1" applyFill="1" applyBorder="1" applyAlignment="1">
      <alignment vertical="center"/>
    </xf>
    <xf numFmtId="0" fontId="4" fillId="0" borderId="47" xfId="0" applyFont="1" applyFill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top" wrapText="1"/>
    </xf>
    <xf numFmtId="0" fontId="13" fillId="0" borderId="0" xfId="0" applyFont="1" applyBorder="1"/>
    <xf numFmtId="0" fontId="18" fillId="0" borderId="36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49" fontId="13" fillId="0" borderId="22" xfId="0" applyNumberFormat="1" applyFont="1" applyFill="1" applyBorder="1" applyAlignment="1">
      <alignment horizontal="left" vertical="center" wrapText="1" indent="1"/>
    </xf>
    <xf numFmtId="49" fontId="13" fillId="0" borderId="99" xfId="0" applyNumberFormat="1" applyFont="1" applyFill="1" applyBorder="1" applyAlignment="1">
      <alignment horizontal="left" vertical="center" wrapText="1" indent="1"/>
    </xf>
    <xf numFmtId="49" fontId="13" fillId="0" borderId="100" xfId="0" applyNumberFormat="1" applyFont="1" applyFill="1" applyBorder="1" applyAlignment="1">
      <alignment horizontal="left" vertical="center" wrapText="1" indent="1"/>
    </xf>
    <xf numFmtId="0" fontId="13" fillId="0" borderId="0" xfId="0" applyFont="1" applyFill="1" applyBorder="1" applyAlignment="1">
      <alignment vertical="center" wrapText="1"/>
    </xf>
    <xf numFmtId="0" fontId="16" fillId="2" borderId="103" xfId="0" applyFont="1" applyFill="1" applyBorder="1" applyAlignment="1">
      <alignment horizontal="center" vertical="center" wrapText="1"/>
    </xf>
    <xf numFmtId="0" fontId="16" fillId="2" borderId="104" xfId="0" applyFont="1" applyFill="1" applyBorder="1" applyAlignment="1">
      <alignment horizontal="center" vertical="center" wrapText="1"/>
    </xf>
    <xf numFmtId="3" fontId="52" fillId="0" borderId="101" xfId="0" applyNumberFormat="1" applyFont="1" applyFill="1" applyBorder="1" applyAlignment="1">
      <alignment horizontal="right" vertical="center" wrapText="1" indent="1"/>
    </xf>
    <xf numFmtId="3" fontId="52" fillId="0" borderId="105" xfId="0" applyNumberFormat="1" applyFont="1" applyFill="1" applyBorder="1" applyAlignment="1">
      <alignment horizontal="right" vertical="center" wrapText="1" indent="1"/>
    </xf>
    <xf numFmtId="49" fontId="50" fillId="0" borderId="106" xfId="0" applyNumberFormat="1" applyFont="1" applyFill="1" applyBorder="1" applyAlignment="1">
      <alignment horizontal="right" vertical="center" wrapText="1" indent="1"/>
    </xf>
    <xf numFmtId="49" fontId="50" fillId="0" borderId="107" xfId="0" applyNumberFormat="1" applyFont="1" applyFill="1" applyBorder="1" applyAlignment="1">
      <alignment horizontal="right" vertical="center" wrapText="1" indent="1"/>
    </xf>
    <xf numFmtId="49" fontId="50" fillId="0" borderId="101" xfId="0" applyNumberFormat="1" applyFont="1" applyFill="1" applyBorder="1" applyAlignment="1">
      <alignment horizontal="center" vertical="center" wrapText="1"/>
    </xf>
    <xf numFmtId="49" fontId="50" fillId="0" borderId="102" xfId="0" applyNumberFormat="1" applyFont="1" applyFill="1" applyBorder="1" applyAlignment="1">
      <alignment horizontal="center" vertical="center" wrapText="1"/>
    </xf>
    <xf numFmtId="49" fontId="50" fillId="0" borderId="105" xfId="0" applyNumberFormat="1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49" fontId="13" fillId="0" borderId="15" xfId="0" applyNumberFormat="1" applyFont="1" applyFill="1" applyBorder="1" applyAlignment="1">
      <alignment horizontal="left" vertical="center" indent="1"/>
    </xf>
    <xf numFmtId="49" fontId="13" fillId="0" borderId="83" xfId="0" applyNumberFormat="1" applyFont="1" applyFill="1" applyBorder="1" applyAlignment="1">
      <alignment horizontal="left" vertical="center" indent="1"/>
    </xf>
    <xf numFmtId="0" fontId="14" fillId="0" borderId="0" xfId="0" applyFont="1"/>
    <xf numFmtId="49" fontId="13" fillId="0" borderId="20" xfId="0" applyNumberFormat="1" applyFont="1" applyFill="1" applyBorder="1" applyAlignment="1">
      <alignment horizontal="left" vertical="center" indent="1"/>
    </xf>
    <xf numFmtId="0" fontId="15" fillId="0" borderId="0" xfId="0" applyFont="1" applyFill="1" applyBorder="1" applyAlignment="1">
      <alignment horizontal="left" vertical="center" wrapText="1"/>
    </xf>
    <xf numFmtId="0" fontId="16" fillId="2" borderId="37" xfId="0" applyFont="1" applyFill="1" applyBorder="1" applyAlignment="1">
      <alignment horizontal="center" vertical="center" wrapText="1"/>
    </xf>
    <xf numFmtId="49" fontId="13" fillId="0" borderId="42" xfId="0" applyNumberFormat="1" applyFont="1" applyFill="1" applyBorder="1" applyAlignment="1">
      <alignment horizontal="left" vertical="center" indent="1"/>
    </xf>
    <xf numFmtId="0" fontId="45" fillId="0" borderId="0" xfId="0" applyFont="1" applyFill="1" applyBorder="1" applyAlignment="1">
      <alignment horizontal="left" vertical="center" wrapText="1"/>
    </xf>
    <xf numFmtId="0" fontId="13" fillId="0" borderId="7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/>
    </xf>
    <xf numFmtId="0" fontId="46" fillId="5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5" fillId="0" borderId="70" xfId="0" applyFont="1" applyFill="1" applyBorder="1" applyAlignment="1">
      <alignment horizontal="left" vertical="center" wrapText="1"/>
    </xf>
    <xf numFmtId="0" fontId="4" fillId="0" borderId="80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58" fillId="2" borderId="12" xfId="0" applyFont="1" applyFill="1" applyBorder="1" applyAlignment="1">
      <alignment horizontal="center" vertical="center" wrapText="1"/>
    </xf>
    <xf numFmtId="0" fontId="57" fillId="0" borderId="15" xfId="0" applyNumberFormat="1" applyFont="1" applyBorder="1" applyAlignment="1">
      <alignment horizontal="left" vertical="center" wrapText="1"/>
    </xf>
    <xf numFmtId="0" fontId="10" fillId="0" borderId="15" xfId="0" applyNumberFormat="1" applyFont="1" applyBorder="1" applyAlignment="1">
      <alignment horizontal="left" vertical="center" wrapText="1"/>
    </xf>
    <xf numFmtId="0" fontId="10" fillId="0" borderId="46" xfId="0" applyNumberFormat="1" applyFont="1" applyBorder="1" applyAlignment="1">
      <alignment horizontal="left" vertical="center" wrapText="1"/>
    </xf>
    <xf numFmtId="0" fontId="10" fillId="0" borderId="19" xfId="0" applyNumberFormat="1" applyFont="1" applyBorder="1" applyAlignment="1">
      <alignment horizontal="left" vertical="center" wrapText="1"/>
    </xf>
    <xf numFmtId="0" fontId="59" fillId="0" borderId="0" xfId="0" applyFont="1"/>
    <xf numFmtId="0" fontId="60" fillId="0" borderId="0" xfId="0" applyFont="1" applyBorder="1" applyAlignment="1">
      <alignment horizontal="center"/>
    </xf>
    <xf numFmtId="0" fontId="59" fillId="0" borderId="0" xfId="0" applyFont="1" applyAlignment="1">
      <alignment horizontal="center"/>
    </xf>
    <xf numFmtId="0" fontId="60" fillId="0" borderId="0" xfId="0" applyFont="1" applyAlignment="1">
      <alignment horizont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4</xdr:row>
      <xdr:rowOff>133350</xdr:rowOff>
    </xdr:from>
    <xdr:to>
      <xdr:col>0</xdr:col>
      <xdr:colOff>6063533</xdr:colOff>
      <xdr:row>39</xdr:row>
      <xdr:rowOff>47879</xdr:rowOff>
    </xdr:to>
    <xdr:pic>
      <xdr:nvPicPr>
        <xdr:cNvPr id="3" name="Рисунок 2" descr="Instr_2013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133350"/>
          <a:ext cx="5882558" cy="5470779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0</xdr:row>
      <xdr:rowOff>19050</xdr:rowOff>
    </xdr:from>
    <xdr:to>
      <xdr:col>0</xdr:col>
      <xdr:colOff>7122583</xdr:colOff>
      <xdr:row>3</xdr:row>
      <xdr:rowOff>123825</xdr:rowOff>
    </xdr:to>
    <xdr:sp macro="" textlink="">
      <xdr:nvSpPr>
        <xdr:cNvPr id="4" name="Надпись 2"/>
        <xdr:cNvSpPr txBox="1">
          <a:spLocks noChangeArrowheads="1"/>
        </xdr:cNvSpPr>
      </xdr:nvSpPr>
      <xdr:spPr bwMode="auto">
        <a:xfrm>
          <a:off x="57150" y="19050"/>
          <a:ext cx="7065433" cy="2073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</a:t>
          </a:r>
          <a:r>
            <a:rPr lang="ru-RU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          </a:t>
          </a:r>
        </a:p>
        <a:p>
          <a:pPr algn="r" rtl="0">
            <a:defRPr sz="1000"/>
          </a:pPr>
          <a:r>
            <a:rPr lang="ru-RU" sz="1400" b="1" i="0" u="none" strike="noStrike" baseline="0">
              <a:solidFill>
                <a:srgbClr val="000080"/>
              </a:solidFill>
              <a:latin typeface="Arial"/>
              <a:cs typeface="Arial"/>
            </a:rPr>
            <a:t>               Климатическая компания </a:t>
          </a:r>
          <a:endParaRPr lang="ru-RU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ru-RU" sz="1400" b="1" i="0" u="none" strike="noStrike" baseline="0">
              <a:solidFill>
                <a:srgbClr val="000080"/>
              </a:solidFill>
              <a:latin typeface="Arial"/>
              <a:cs typeface="Arial"/>
            </a:rPr>
            <a:t>                                                                    "УралКлиматТехника"</a:t>
          </a:r>
        </a:p>
        <a:p>
          <a:pPr algn="r" rtl="0">
            <a:defRPr sz="1000"/>
          </a:pPr>
          <a:r>
            <a:rPr lang="ru-RU" sz="1400" b="1" i="0" u="none" strike="noStrike" baseline="0">
              <a:solidFill>
                <a:srgbClr val="000080"/>
              </a:solidFill>
              <a:latin typeface="Arial"/>
              <a:cs typeface="Arial"/>
            </a:rPr>
            <a:t>(ИП Шиндлер Е.С.)</a:t>
          </a:r>
          <a:endParaRPr lang="ru-RU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ru-RU" sz="1400" b="1" i="0" u="none" strike="noStrike" baseline="0">
              <a:solidFill>
                <a:srgbClr val="000080"/>
              </a:solidFill>
              <a:latin typeface="Arial"/>
              <a:cs typeface="Arial"/>
            </a:rPr>
            <a:t>ИНН 661702703498                                                                                                                                                                                                                               </a:t>
          </a:r>
        </a:p>
        <a:p>
          <a:pPr algn="r" rtl="0">
            <a:defRPr sz="1000"/>
          </a:pPr>
          <a:r>
            <a:rPr lang="ru-RU" sz="1400" b="1" i="0" u="none" strike="noStrike" baseline="0">
              <a:solidFill>
                <a:srgbClr val="000080"/>
              </a:solidFill>
              <a:latin typeface="Arial"/>
              <a:cs typeface="Arial"/>
            </a:rPr>
            <a:t>Склад в г. Екатеринбурге</a:t>
          </a:r>
          <a:endParaRPr lang="ru-RU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ru-RU" sz="1400" b="1" i="0" u="none" strike="noStrike" baseline="0">
              <a:solidFill>
                <a:srgbClr val="000080"/>
              </a:solidFill>
              <a:latin typeface="Arial"/>
              <a:cs typeface="Arial"/>
            </a:rPr>
            <a:t>                                                                                           тел.: 8 (932) 605-72-78</a:t>
          </a:r>
          <a:endParaRPr lang="ru-RU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ru-RU" sz="1400" b="1" i="0" u="none" strike="noStrike" baseline="0">
              <a:solidFill>
                <a:srgbClr val="000080"/>
              </a:solidFill>
              <a:latin typeface="Arial"/>
              <a:cs typeface="Arial"/>
            </a:rPr>
            <a:t>                                                                                                    </a:t>
          </a:r>
          <a:r>
            <a:rPr lang="en-US" sz="1400" b="1" i="0" u="none" strike="noStrike" baseline="0">
              <a:solidFill>
                <a:srgbClr val="000080"/>
              </a:solidFill>
              <a:latin typeface="Arial"/>
              <a:cs typeface="Arial"/>
            </a:rPr>
            <a:t>opt@ural-climtech.ru</a:t>
          </a:r>
          <a:endParaRPr lang="en-US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US" sz="1400" b="1" i="0" u="none" strike="noStrike" baseline="0">
              <a:solidFill>
                <a:srgbClr val="000080"/>
              </a:solidFill>
              <a:latin typeface="Arial"/>
              <a:cs typeface="Arial"/>
            </a:rPr>
            <a:t>                                          www.ural-climtech.ru                                                                </a:t>
          </a:r>
        </a:p>
      </xdr:txBody>
    </xdr:sp>
    <xdr:clientData/>
  </xdr:twoCellAnchor>
  <xdr:twoCellAnchor editAs="oneCell">
    <xdr:from>
      <xdr:col>0</xdr:col>
      <xdr:colOff>228601</xdr:colOff>
      <xdr:row>0</xdr:row>
      <xdr:rowOff>180975</xdr:rowOff>
    </xdr:from>
    <xdr:to>
      <xdr:col>0</xdr:col>
      <xdr:colOff>4265083</xdr:colOff>
      <xdr:row>1</xdr:row>
      <xdr:rowOff>190500</xdr:rowOff>
    </xdr:to>
    <xdr:pic>
      <xdr:nvPicPr>
        <xdr:cNvPr id="5" name="Рисунок 3" descr="C:\Все для ИП\Логотип\Лого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8601" y="180975"/>
          <a:ext cx="4036482" cy="15123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AEAEA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AEAEA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G62"/>
  <sheetViews>
    <sheetView tabSelected="1" zoomScale="90" zoomScaleNormal="90" workbookViewId="0">
      <selection activeCell="B49" sqref="B49"/>
    </sheetView>
  </sheetViews>
  <sheetFormatPr defaultRowHeight="12.75"/>
  <cols>
    <col min="1" max="1" width="107.28515625" customWidth="1"/>
    <col min="2" max="2" width="53.140625" customWidth="1"/>
  </cols>
  <sheetData>
    <row r="1" spans="1:7" ht="118.5" customHeight="1">
      <c r="A1" s="375"/>
      <c r="B1" s="375"/>
      <c r="C1" s="376"/>
      <c r="D1" s="376"/>
      <c r="E1" s="376"/>
      <c r="F1" s="376"/>
      <c r="G1" s="376"/>
    </row>
    <row r="2" spans="1:7" ht="18">
      <c r="A2" s="375"/>
      <c r="B2" s="375"/>
      <c r="C2" s="376"/>
      <c r="D2" s="376"/>
      <c r="E2" s="377"/>
      <c r="F2" s="377"/>
      <c r="G2" s="377"/>
    </row>
    <row r="3" spans="1:7" ht="18">
      <c r="A3" s="375"/>
      <c r="B3" s="375"/>
      <c r="C3" s="378"/>
      <c r="D3" s="378"/>
      <c r="E3" s="378"/>
      <c r="F3" s="378"/>
      <c r="G3" s="378"/>
    </row>
    <row r="4" spans="1:7" ht="18">
      <c r="A4" s="375"/>
      <c r="B4" s="375"/>
      <c r="C4" s="378"/>
      <c r="D4" s="378"/>
      <c r="E4" s="378"/>
      <c r="F4" s="378"/>
      <c r="G4" s="378"/>
    </row>
    <row r="48" spans="1:1" ht="38.25" customHeight="1">
      <c r="A48" s="98" t="s">
        <v>517</v>
      </c>
    </row>
    <row r="49" spans="1:1" ht="26.25" customHeight="1">
      <c r="A49" s="105" t="s">
        <v>567</v>
      </c>
    </row>
    <row r="50" spans="1:1" ht="22.5" customHeight="1">
      <c r="A50" s="109"/>
    </row>
    <row r="59" spans="1:1" ht="0.75" customHeight="1"/>
    <row r="62" spans="1:1" ht="21" customHeight="1">
      <c r="A62" s="104"/>
    </row>
  </sheetData>
  <pageMargins left="0.39370078740157483" right="0.39370078740157483" top="0.39370078740157483" bottom="0.39370078740157483" header="0.39370078740157483" footer="0.39370078740157483"/>
  <pageSetup paperSize="9" firstPageNumber="0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1"/>
  <dimension ref="A1:Q59"/>
  <sheetViews>
    <sheetView topLeftCell="A3" zoomScale="90" zoomScaleNormal="90" workbookViewId="0">
      <selection activeCell="J7" sqref="J7"/>
    </sheetView>
  </sheetViews>
  <sheetFormatPr defaultRowHeight="12.75"/>
  <cols>
    <col min="1" max="1" width="30.42578125" style="41" customWidth="1"/>
    <col min="2" max="2" width="19.85546875" style="41" customWidth="1"/>
    <col min="3" max="3" width="17" style="41" customWidth="1"/>
    <col min="4" max="4" width="13.5703125" style="41" customWidth="1"/>
    <col min="5" max="5" width="12.85546875" style="41" customWidth="1"/>
    <col min="6" max="6" width="9.28515625" style="42" customWidth="1"/>
    <col min="7" max="7" width="10" style="43" customWidth="1"/>
    <col min="8" max="8" width="9.140625" hidden="1" customWidth="1"/>
    <col min="9" max="10" width="9.7109375" customWidth="1"/>
    <col min="12" max="12" width="3" customWidth="1"/>
    <col min="13" max="13" width="13.42578125" hidden="1" customWidth="1"/>
    <col min="15" max="15" width="10.5703125" bestFit="1" customWidth="1"/>
  </cols>
  <sheetData>
    <row r="1" spans="1:17" ht="12.75" hidden="1" customHeight="1">
      <c r="A1" s="337"/>
      <c r="B1" s="337"/>
      <c r="C1" s="337"/>
      <c r="D1" s="337"/>
      <c r="E1" s="337"/>
    </row>
    <row r="2" spans="1:17" ht="12.75" hidden="1" customHeight="1"/>
    <row r="3" spans="1:17" ht="24" customHeight="1">
      <c r="A3" s="364" t="s">
        <v>457</v>
      </c>
      <c r="B3" s="364"/>
      <c r="C3" s="364"/>
      <c r="D3" s="364"/>
      <c r="E3" s="364"/>
      <c r="F3" s="44"/>
    </row>
    <row r="4" spans="1:17" ht="19.5" customHeight="1">
      <c r="A4" s="361" t="s">
        <v>415</v>
      </c>
      <c r="B4" s="361"/>
      <c r="C4" s="361"/>
      <c r="D4" s="361"/>
      <c r="E4" s="361"/>
      <c r="F4" s="44"/>
      <c r="M4" s="242">
        <f>Электро!K5</f>
        <v>1.06</v>
      </c>
    </row>
    <row r="5" spans="1:17" ht="81" customHeight="1">
      <c r="A5" s="362" t="s">
        <v>473</v>
      </c>
      <c r="B5" s="362"/>
      <c r="C5" s="362"/>
      <c r="D5" s="362"/>
      <c r="E5" s="362"/>
      <c r="F5" s="44"/>
      <c r="M5" s="240"/>
    </row>
    <row r="6" spans="1:17" s="140" customFormat="1" ht="36" customHeight="1">
      <c r="A6" s="158" t="s">
        <v>1</v>
      </c>
      <c r="B6" s="159" t="s">
        <v>367</v>
      </c>
      <c r="C6" s="159" t="s">
        <v>368</v>
      </c>
      <c r="D6" s="159" t="s">
        <v>137</v>
      </c>
      <c r="E6" s="160" t="s">
        <v>138</v>
      </c>
      <c r="F6" s="48"/>
      <c r="G6" s="49"/>
      <c r="H6" s="140">
        <v>20800</v>
      </c>
      <c r="I6" s="201"/>
      <c r="M6" s="240"/>
    </row>
    <row r="7" spans="1:17" s="140" customFormat="1" ht="15.75" customHeight="1">
      <c r="A7" s="161" t="s">
        <v>416</v>
      </c>
      <c r="B7" s="181" t="s">
        <v>386</v>
      </c>
      <c r="C7" s="184" t="s">
        <v>479</v>
      </c>
      <c r="D7" s="52" t="s">
        <v>140</v>
      </c>
      <c r="E7" s="162">
        <v>448600</v>
      </c>
      <c r="F7" s="54"/>
      <c r="G7" s="49"/>
      <c r="I7" s="125"/>
      <c r="L7" s="157"/>
      <c r="M7" s="243">
        <f>CEILING(E7*$M$4,100)</f>
        <v>475600</v>
      </c>
      <c r="N7" s="157"/>
      <c r="O7" s="157"/>
      <c r="P7" s="157"/>
      <c r="Q7" s="157"/>
    </row>
    <row r="8" spans="1:17" s="140" customFormat="1" ht="15.75" customHeight="1">
      <c r="A8" s="161" t="s">
        <v>417</v>
      </c>
      <c r="B8" s="181" t="s">
        <v>387</v>
      </c>
      <c r="C8" s="182" t="s">
        <v>379</v>
      </c>
      <c r="D8" s="52" t="s">
        <v>140</v>
      </c>
      <c r="E8" s="162">
        <v>537700</v>
      </c>
      <c r="F8" s="54"/>
      <c r="G8" s="49"/>
      <c r="I8" s="125"/>
      <c r="L8" s="157"/>
      <c r="M8" s="243">
        <f t="shared" ref="M8:M50" si="0">CEILING(E8*$M$4,100)</f>
        <v>570000</v>
      </c>
      <c r="N8" s="157"/>
      <c r="O8" s="157"/>
      <c r="P8" s="157"/>
      <c r="Q8" s="157"/>
    </row>
    <row r="9" spans="1:17" s="140" customFormat="1" ht="15.75" customHeight="1">
      <c r="A9" s="161" t="s">
        <v>418</v>
      </c>
      <c r="B9" s="181" t="s">
        <v>388</v>
      </c>
      <c r="C9" s="182" t="s">
        <v>380</v>
      </c>
      <c r="D9" s="52" t="s">
        <v>140</v>
      </c>
      <c r="E9" s="162">
        <v>742700</v>
      </c>
      <c r="F9" s="54"/>
      <c r="G9" s="49"/>
      <c r="I9" s="125"/>
      <c r="L9" s="157"/>
      <c r="M9" s="243">
        <f t="shared" si="0"/>
        <v>787300</v>
      </c>
      <c r="N9" s="157"/>
      <c r="O9" s="157"/>
      <c r="P9" s="157"/>
      <c r="Q9" s="157"/>
    </row>
    <row r="10" spans="1:17" s="140" customFormat="1" ht="15.75" customHeight="1">
      <c r="A10" s="161" t="s">
        <v>419</v>
      </c>
      <c r="B10" s="181" t="s">
        <v>389</v>
      </c>
      <c r="C10" s="182" t="s">
        <v>381</v>
      </c>
      <c r="D10" s="52" t="s">
        <v>151</v>
      </c>
      <c r="E10" s="162">
        <v>772900</v>
      </c>
      <c r="F10" s="54"/>
      <c r="G10" s="49"/>
      <c r="I10" s="125"/>
      <c r="L10" s="157"/>
      <c r="M10" s="243">
        <f t="shared" si="0"/>
        <v>819300</v>
      </c>
      <c r="N10" s="157"/>
      <c r="O10" s="157"/>
      <c r="P10" s="157"/>
      <c r="Q10" s="157"/>
    </row>
    <row r="11" spans="1:17" s="140" customFormat="1" ht="15.75" customHeight="1">
      <c r="A11" s="161" t="s">
        <v>420</v>
      </c>
      <c r="B11" s="181" t="s">
        <v>390</v>
      </c>
      <c r="C11" s="182" t="s">
        <v>382</v>
      </c>
      <c r="D11" s="52" t="s">
        <v>151</v>
      </c>
      <c r="E11" s="162">
        <v>951400</v>
      </c>
      <c r="F11" s="54"/>
      <c r="G11" s="49"/>
      <c r="I11" s="125"/>
      <c r="L11" s="157"/>
      <c r="M11" s="243">
        <f t="shared" si="0"/>
        <v>1008500</v>
      </c>
      <c r="N11" s="157"/>
      <c r="O11" s="157"/>
      <c r="P11" s="157"/>
      <c r="Q11" s="157"/>
    </row>
    <row r="12" spans="1:17" s="140" customFormat="1" ht="15.75" customHeight="1">
      <c r="A12" s="161" t="s">
        <v>421</v>
      </c>
      <c r="B12" s="181" t="s">
        <v>391</v>
      </c>
      <c r="C12" s="167" t="s">
        <v>383</v>
      </c>
      <c r="D12" s="52" t="s">
        <v>151</v>
      </c>
      <c r="E12" s="162">
        <v>1017600</v>
      </c>
      <c r="F12" s="54"/>
      <c r="G12" s="49"/>
      <c r="I12" s="125"/>
      <c r="L12" s="157"/>
      <c r="M12" s="243">
        <f t="shared" si="0"/>
        <v>1078700</v>
      </c>
      <c r="N12" s="157"/>
      <c r="O12" s="157"/>
      <c r="P12" s="157"/>
      <c r="Q12" s="157"/>
    </row>
    <row r="13" spans="1:17" s="140" customFormat="1" ht="15.75" customHeight="1">
      <c r="A13" s="161" t="s">
        <v>422</v>
      </c>
      <c r="B13" s="181" t="s">
        <v>392</v>
      </c>
      <c r="C13" s="167" t="s">
        <v>384</v>
      </c>
      <c r="D13" s="52" t="s">
        <v>151</v>
      </c>
      <c r="E13" s="162">
        <v>1387100</v>
      </c>
      <c r="F13" s="54"/>
      <c r="G13" s="49"/>
      <c r="I13" s="125"/>
      <c r="L13" s="157"/>
      <c r="M13" s="243">
        <f t="shared" si="0"/>
        <v>1470400</v>
      </c>
      <c r="N13" s="157"/>
      <c r="O13" s="157"/>
      <c r="P13" s="157"/>
      <c r="Q13" s="157"/>
    </row>
    <row r="14" spans="1:17" s="140" customFormat="1" ht="15.75" customHeight="1">
      <c r="A14" s="161" t="s">
        <v>423</v>
      </c>
      <c r="B14" s="181" t="s">
        <v>393</v>
      </c>
      <c r="C14" s="182" t="s">
        <v>385</v>
      </c>
      <c r="D14" s="52" t="s">
        <v>151</v>
      </c>
      <c r="E14" s="162">
        <v>1456800</v>
      </c>
      <c r="F14" s="54"/>
      <c r="G14" s="49"/>
      <c r="I14" s="125"/>
      <c r="L14" s="157"/>
      <c r="M14" s="243">
        <f t="shared" si="0"/>
        <v>1544300</v>
      </c>
      <c r="N14" s="157"/>
      <c r="O14" s="157"/>
      <c r="P14" s="157"/>
      <c r="Q14" s="157"/>
    </row>
    <row r="15" spans="1:17" s="140" customFormat="1" ht="15.75" hidden="1" customHeight="1">
      <c r="A15" s="161" t="s">
        <v>424</v>
      </c>
      <c r="B15" s="181"/>
      <c r="C15" s="182"/>
      <c r="D15" s="52" t="s">
        <v>151</v>
      </c>
      <c r="E15" s="162">
        <v>1512600</v>
      </c>
      <c r="F15" s="54"/>
      <c r="G15" s="49"/>
      <c r="I15" s="125"/>
      <c r="L15" s="157"/>
      <c r="M15" s="243">
        <f t="shared" si="0"/>
        <v>1603400</v>
      </c>
      <c r="N15" s="157"/>
      <c r="O15" s="157"/>
      <c r="P15" s="157"/>
      <c r="Q15" s="157"/>
    </row>
    <row r="16" spans="1:17" s="170" customFormat="1" ht="15.75" hidden="1" customHeight="1">
      <c r="A16" s="161" t="s">
        <v>425</v>
      </c>
      <c r="B16" s="181"/>
      <c r="C16" s="182"/>
      <c r="D16" s="52" t="s">
        <v>151</v>
      </c>
      <c r="E16" s="162">
        <v>2002900</v>
      </c>
      <c r="F16" s="54"/>
      <c r="G16" s="49"/>
      <c r="I16" s="125"/>
      <c r="M16" s="243">
        <f t="shared" si="0"/>
        <v>2123100</v>
      </c>
    </row>
    <row r="17" spans="1:17" s="170" customFormat="1" ht="15.75" customHeight="1">
      <c r="A17" s="161" t="s">
        <v>369</v>
      </c>
      <c r="B17" s="181" t="s">
        <v>386</v>
      </c>
      <c r="C17" s="184" t="s">
        <v>477</v>
      </c>
      <c r="D17" s="52" t="s">
        <v>140</v>
      </c>
      <c r="E17" s="162">
        <v>423300</v>
      </c>
      <c r="F17" s="54"/>
      <c r="G17" s="49"/>
      <c r="I17" s="125"/>
      <c r="M17" s="243">
        <f t="shared" si="0"/>
        <v>448700</v>
      </c>
    </row>
    <row r="18" spans="1:17" s="170" customFormat="1" ht="15.75" customHeight="1">
      <c r="A18" s="161" t="s">
        <v>370</v>
      </c>
      <c r="B18" s="181" t="s">
        <v>387</v>
      </c>
      <c r="C18" s="182" t="s">
        <v>379</v>
      </c>
      <c r="D18" s="52" t="s">
        <v>140</v>
      </c>
      <c r="E18" s="162">
        <v>512300</v>
      </c>
      <c r="F18" s="54"/>
      <c r="G18" s="49"/>
      <c r="I18" s="125"/>
      <c r="M18" s="243">
        <f t="shared" si="0"/>
        <v>543100</v>
      </c>
    </row>
    <row r="19" spans="1:17" s="170" customFormat="1" ht="15.75" customHeight="1">
      <c r="A19" s="161" t="s">
        <v>371</v>
      </c>
      <c r="B19" s="181" t="s">
        <v>388</v>
      </c>
      <c r="C19" s="182" t="s">
        <v>380</v>
      </c>
      <c r="D19" s="52" t="s">
        <v>140</v>
      </c>
      <c r="E19" s="162">
        <v>717400</v>
      </c>
      <c r="F19" s="54"/>
      <c r="G19" s="49"/>
      <c r="I19" s="125"/>
      <c r="M19" s="243">
        <f t="shared" si="0"/>
        <v>760500</v>
      </c>
    </row>
    <row r="20" spans="1:17" s="170" customFormat="1" ht="15.75" customHeight="1">
      <c r="A20" s="161" t="s">
        <v>372</v>
      </c>
      <c r="B20" s="181" t="s">
        <v>389</v>
      </c>
      <c r="C20" s="182" t="s">
        <v>381</v>
      </c>
      <c r="D20" s="52" t="s">
        <v>151</v>
      </c>
      <c r="E20" s="162">
        <v>747600</v>
      </c>
      <c r="F20" s="54"/>
      <c r="G20" s="49"/>
      <c r="I20" s="125"/>
      <c r="M20" s="243">
        <f t="shared" si="0"/>
        <v>792500</v>
      </c>
    </row>
    <row r="21" spans="1:17" s="170" customFormat="1" ht="15.75" customHeight="1">
      <c r="A21" s="161" t="s">
        <v>373</v>
      </c>
      <c r="B21" s="181" t="s">
        <v>390</v>
      </c>
      <c r="C21" s="182" t="s">
        <v>382</v>
      </c>
      <c r="D21" s="52" t="s">
        <v>151</v>
      </c>
      <c r="E21" s="162">
        <v>926100</v>
      </c>
      <c r="F21" s="54"/>
      <c r="G21" s="49"/>
      <c r="I21" s="125"/>
      <c r="M21" s="243">
        <f t="shared" si="0"/>
        <v>981700</v>
      </c>
    </row>
    <row r="22" spans="1:17" s="170" customFormat="1" ht="15.75" customHeight="1">
      <c r="A22" s="161" t="s">
        <v>374</v>
      </c>
      <c r="B22" s="181" t="s">
        <v>391</v>
      </c>
      <c r="C22" s="167" t="s">
        <v>383</v>
      </c>
      <c r="D22" s="52" t="s">
        <v>151</v>
      </c>
      <c r="E22" s="162">
        <v>992200</v>
      </c>
      <c r="F22" s="54"/>
      <c r="G22" s="49"/>
      <c r="I22" s="125"/>
      <c r="M22" s="243">
        <f t="shared" si="0"/>
        <v>1051800</v>
      </c>
    </row>
    <row r="23" spans="1:17" s="170" customFormat="1" ht="15.75" customHeight="1">
      <c r="A23" s="161" t="s">
        <v>375</v>
      </c>
      <c r="B23" s="181" t="s">
        <v>392</v>
      </c>
      <c r="C23" s="167" t="s">
        <v>384</v>
      </c>
      <c r="D23" s="52" t="s">
        <v>151</v>
      </c>
      <c r="E23" s="162">
        <v>1361700</v>
      </c>
      <c r="F23" s="54"/>
      <c r="G23" s="49"/>
      <c r="I23" s="125"/>
      <c r="M23" s="243">
        <f t="shared" si="0"/>
        <v>1443500</v>
      </c>
    </row>
    <row r="24" spans="1:17" s="170" customFormat="1" ht="15.75" customHeight="1">
      <c r="A24" s="163" t="s">
        <v>376</v>
      </c>
      <c r="B24" s="164" t="s">
        <v>393</v>
      </c>
      <c r="C24" s="168" t="s">
        <v>385</v>
      </c>
      <c r="D24" s="165" t="s">
        <v>151</v>
      </c>
      <c r="E24" s="166">
        <v>1431500</v>
      </c>
      <c r="F24" s="54"/>
      <c r="G24" s="49"/>
      <c r="I24" s="125"/>
      <c r="M24" s="243">
        <f t="shared" si="0"/>
        <v>1517400</v>
      </c>
    </row>
    <row r="25" spans="1:17" s="170" customFormat="1" ht="15.75" hidden="1" customHeight="1">
      <c r="A25" s="175" t="s">
        <v>377</v>
      </c>
      <c r="B25" s="176"/>
      <c r="C25" s="177"/>
      <c r="D25" s="178" t="s">
        <v>151</v>
      </c>
      <c r="E25" s="179">
        <v>1219900</v>
      </c>
      <c r="F25" s="54"/>
      <c r="G25" s="49"/>
      <c r="I25" s="201"/>
      <c r="M25" s="243">
        <f t="shared" si="0"/>
        <v>1293100</v>
      </c>
    </row>
    <row r="26" spans="1:17" s="170" customFormat="1" ht="15.75" hidden="1" customHeight="1">
      <c r="A26" s="163" t="s">
        <v>378</v>
      </c>
      <c r="B26" s="164"/>
      <c r="C26" s="168"/>
      <c r="D26" s="165" t="s">
        <v>151</v>
      </c>
      <c r="E26" s="166">
        <v>1622200</v>
      </c>
      <c r="F26" s="54"/>
      <c r="G26" s="49"/>
      <c r="I26" s="201"/>
      <c r="M26" s="243">
        <f t="shared" si="0"/>
        <v>1719600</v>
      </c>
    </row>
    <row r="27" spans="1:17" s="170" customFormat="1" ht="8.25" customHeight="1">
      <c r="A27" s="60"/>
      <c r="B27" s="61"/>
      <c r="C27" s="62"/>
      <c r="D27" s="62"/>
      <c r="E27" s="62"/>
      <c r="F27" s="62"/>
      <c r="G27" s="49"/>
      <c r="I27" s="201"/>
      <c r="M27" s="243">
        <f t="shared" si="0"/>
        <v>0</v>
      </c>
    </row>
    <row r="28" spans="1:17" ht="21" customHeight="1">
      <c r="A28" s="361" t="s">
        <v>427</v>
      </c>
      <c r="B28" s="361"/>
      <c r="C28" s="361"/>
      <c r="D28" s="361"/>
      <c r="E28" s="361"/>
      <c r="F28" s="44"/>
      <c r="L28" s="170"/>
      <c r="M28" s="243">
        <f t="shared" si="0"/>
        <v>0</v>
      </c>
      <c r="N28" s="170"/>
      <c r="O28" s="170"/>
      <c r="P28" s="170"/>
      <c r="Q28" s="170"/>
    </row>
    <row r="29" spans="1:17" ht="66.75" customHeight="1">
      <c r="A29" s="362" t="s">
        <v>474</v>
      </c>
      <c r="B29" s="362"/>
      <c r="C29" s="362"/>
      <c r="D29" s="362"/>
      <c r="E29" s="362"/>
      <c r="F29" s="44"/>
      <c r="M29" s="243">
        <f t="shared" si="0"/>
        <v>0</v>
      </c>
    </row>
    <row r="30" spans="1:17" s="170" customFormat="1" ht="36" customHeight="1">
      <c r="A30" s="158" t="s">
        <v>1</v>
      </c>
      <c r="B30" s="159" t="s">
        <v>367</v>
      </c>
      <c r="C30" s="159" t="s">
        <v>368</v>
      </c>
      <c r="D30" s="159" t="s">
        <v>137</v>
      </c>
      <c r="E30" s="160" t="s">
        <v>138</v>
      </c>
      <c r="F30" s="48"/>
      <c r="G30" s="49"/>
      <c r="I30" s="201"/>
      <c r="M30" s="243" t="e">
        <f t="shared" si="0"/>
        <v>#VALUE!</v>
      </c>
    </row>
    <row r="31" spans="1:17" s="170" customFormat="1" ht="15.75" customHeight="1">
      <c r="A31" s="161" t="s">
        <v>428</v>
      </c>
      <c r="B31" s="185" t="s">
        <v>386</v>
      </c>
      <c r="C31" s="184" t="s">
        <v>479</v>
      </c>
      <c r="D31" s="52" t="s">
        <v>140</v>
      </c>
      <c r="E31" s="162" t="s">
        <v>125</v>
      </c>
      <c r="F31" s="54"/>
      <c r="G31" s="49"/>
      <c r="I31" s="201"/>
      <c r="M31" s="243" t="e">
        <f t="shared" si="0"/>
        <v>#VALUE!</v>
      </c>
    </row>
    <row r="32" spans="1:17" s="170" customFormat="1" ht="15.75" customHeight="1">
      <c r="A32" s="163" t="s">
        <v>429</v>
      </c>
      <c r="B32" s="164" t="s">
        <v>387</v>
      </c>
      <c r="C32" s="168" t="s">
        <v>379</v>
      </c>
      <c r="D32" s="165" t="s">
        <v>140</v>
      </c>
      <c r="E32" s="166" t="s">
        <v>125</v>
      </c>
      <c r="F32" s="54"/>
      <c r="G32" s="49"/>
      <c r="I32" s="201"/>
      <c r="M32" s="243" t="e">
        <f t="shared" si="0"/>
        <v>#VALUE!</v>
      </c>
    </row>
    <row r="33" spans="1:17" s="170" customFormat="1" ht="15.75" hidden="1" customHeight="1">
      <c r="A33" s="175" t="s">
        <v>430</v>
      </c>
      <c r="B33" s="176" t="s">
        <v>388</v>
      </c>
      <c r="C33" s="177" t="s">
        <v>380</v>
      </c>
      <c r="D33" s="178" t="s">
        <v>140</v>
      </c>
      <c r="E33" s="179" t="s">
        <v>125</v>
      </c>
      <c r="F33" s="54"/>
      <c r="G33" s="49"/>
      <c r="I33" s="201"/>
      <c r="M33" s="243" t="e">
        <f t="shared" si="0"/>
        <v>#VALUE!</v>
      </c>
    </row>
    <row r="34" spans="1:17" s="170" customFormat="1" ht="15" hidden="1" customHeight="1">
      <c r="A34" s="163" t="s">
        <v>431</v>
      </c>
      <c r="B34" s="164" t="s">
        <v>389</v>
      </c>
      <c r="C34" s="168" t="s">
        <v>381</v>
      </c>
      <c r="D34" s="165" t="s">
        <v>151</v>
      </c>
      <c r="E34" s="166" t="s">
        <v>125</v>
      </c>
      <c r="F34" s="54"/>
      <c r="G34" s="49"/>
      <c r="I34" s="201"/>
      <c r="M34" s="243" t="e">
        <f t="shared" si="0"/>
        <v>#VALUE!</v>
      </c>
    </row>
    <row r="35" spans="1:17" s="170" customFormat="1" ht="15.75" hidden="1" customHeight="1">
      <c r="A35" s="175" t="s">
        <v>432</v>
      </c>
      <c r="B35" s="176" t="s">
        <v>390</v>
      </c>
      <c r="C35" s="177" t="s">
        <v>382</v>
      </c>
      <c r="D35" s="178" t="s">
        <v>151</v>
      </c>
      <c r="E35" s="179" t="s">
        <v>125</v>
      </c>
      <c r="F35" s="54"/>
      <c r="G35" s="49"/>
      <c r="I35" s="201"/>
      <c r="M35" s="243" t="e">
        <f t="shared" si="0"/>
        <v>#VALUE!</v>
      </c>
    </row>
    <row r="36" spans="1:17" s="170" customFormat="1" ht="15.75" hidden="1" customHeight="1">
      <c r="A36" s="161" t="s">
        <v>433</v>
      </c>
      <c r="B36" s="172" t="s">
        <v>391</v>
      </c>
      <c r="C36" s="167" t="s">
        <v>383</v>
      </c>
      <c r="D36" s="52" t="s">
        <v>151</v>
      </c>
      <c r="E36" s="162" t="s">
        <v>125</v>
      </c>
      <c r="F36" s="54"/>
      <c r="G36" s="49"/>
      <c r="I36" s="201"/>
      <c r="M36" s="243" t="e">
        <f t="shared" si="0"/>
        <v>#VALUE!</v>
      </c>
    </row>
    <row r="37" spans="1:17" s="170" customFormat="1" ht="15.75" hidden="1" customHeight="1">
      <c r="A37" s="161" t="s">
        <v>434</v>
      </c>
      <c r="B37" s="172" t="s">
        <v>392</v>
      </c>
      <c r="C37" s="167" t="s">
        <v>384</v>
      </c>
      <c r="D37" s="52" t="s">
        <v>151</v>
      </c>
      <c r="E37" s="162" t="s">
        <v>125</v>
      </c>
      <c r="F37" s="54"/>
      <c r="G37" s="49"/>
      <c r="I37" s="201"/>
      <c r="M37" s="243" t="e">
        <f t="shared" si="0"/>
        <v>#VALUE!</v>
      </c>
    </row>
    <row r="38" spans="1:17" s="170" customFormat="1" ht="15.75" hidden="1" customHeight="1">
      <c r="A38" s="161" t="s">
        <v>435</v>
      </c>
      <c r="B38" s="172" t="s">
        <v>393</v>
      </c>
      <c r="C38" s="171" t="s">
        <v>385</v>
      </c>
      <c r="D38" s="52" t="s">
        <v>151</v>
      </c>
      <c r="E38" s="162" t="s">
        <v>125</v>
      </c>
      <c r="F38" s="54"/>
      <c r="G38" s="49"/>
      <c r="I38" s="201"/>
      <c r="M38" s="243" t="e">
        <f t="shared" si="0"/>
        <v>#VALUE!</v>
      </c>
    </row>
    <row r="39" spans="1:17" s="170" customFormat="1" ht="15.75" hidden="1" customHeight="1">
      <c r="A39" s="161" t="s">
        <v>436</v>
      </c>
      <c r="B39" s="172"/>
      <c r="C39" s="171"/>
      <c r="D39" s="52" t="s">
        <v>151</v>
      </c>
      <c r="E39" s="162" t="s">
        <v>125</v>
      </c>
      <c r="F39" s="54"/>
      <c r="G39" s="49"/>
      <c r="I39" s="201"/>
      <c r="M39" s="243" t="e">
        <f t="shared" si="0"/>
        <v>#VALUE!</v>
      </c>
    </row>
    <row r="40" spans="1:17" s="170" customFormat="1" ht="15.75" hidden="1" customHeight="1">
      <c r="A40" s="163" t="s">
        <v>437</v>
      </c>
      <c r="B40" s="164"/>
      <c r="C40" s="168"/>
      <c r="D40" s="165" t="s">
        <v>151</v>
      </c>
      <c r="E40" s="166" t="s">
        <v>125</v>
      </c>
      <c r="F40" s="54"/>
      <c r="G40" s="49"/>
      <c r="I40" s="201"/>
      <c r="M40" s="243" t="e">
        <f t="shared" si="0"/>
        <v>#VALUE!</v>
      </c>
    </row>
    <row r="41" spans="1:17" s="140" customFormat="1" ht="5.25" customHeight="1">
      <c r="A41" s="60"/>
      <c r="B41" s="61"/>
      <c r="C41" s="62"/>
      <c r="D41" s="62"/>
      <c r="E41" s="62"/>
      <c r="F41" s="62"/>
      <c r="G41" s="49"/>
      <c r="I41" s="201"/>
      <c r="L41" s="157"/>
      <c r="M41" s="243">
        <f t="shared" si="0"/>
        <v>0</v>
      </c>
      <c r="N41" s="157"/>
      <c r="O41" s="157"/>
      <c r="P41" s="157"/>
      <c r="Q41" s="157"/>
    </row>
    <row r="42" spans="1:17" s="140" customFormat="1" ht="29.25" customHeight="1">
      <c r="A42" s="343" t="s">
        <v>414</v>
      </c>
      <c r="B42" s="363"/>
      <c r="C42" s="363"/>
      <c r="D42" s="363"/>
      <c r="E42" s="363"/>
      <c r="F42" s="62"/>
      <c r="G42" s="49"/>
      <c r="I42" s="201"/>
      <c r="M42" s="243">
        <f t="shared" si="0"/>
        <v>0</v>
      </c>
    </row>
    <row r="43" spans="1:17" ht="8.25" customHeight="1">
      <c r="M43" s="243">
        <f t="shared" si="0"/>
        <v>0</v>
      </c>
    </row>
    <row r="44" spans="1:17" ht="17.25" customHeight="1">
      <c r="A44" s="361" t="s">
        <v>476</v>
      </c>
      <c r="B44" s="361"/>
      <c r="C44" s="361"/>
      <c r="D44" s="361"/>
      <c r="E44" s="361"/>
      <c r="F44" s="44"/>
      <c r="L44" s="180"/>
      <c r="M44" s="243">
        <f t="shared" si="0"/>
        <v>0</v>
      </c>
      <c r="N44" s="180"/>
      <c r="O44" s="180"/>
      <c r="P44" s="180"/>
      <c r="Q44" s="180"/>
    </row>
    <row r="45" spans="1:17" ht="42" customHeight="1">
      <c r="A45" s="362" t="s">
        <v>475</v>
      </c>
      <c r="B45" s="362"/>
      <c r="C45" s="362"/>
      <c r="D45" s="362"/>
      <c r="E45" s="362"/>
      <c r="F45" s="44"/>
      <c r="M45" s="243">
        <f t="shared" si="0"/>
        <v>0</v>
      </c>
    </row>
    <row r="46" spans="1:17" s="180" customFormat="1" ht="33.75" customHeight="1">
      <c r="A46" s="158" t="s">
        <v>1</v>
      </c>
      <c r="B46" s="159" t="s">
        <v>471</v>
      </c>
      <c r="C46" s="159" t="s">
        <v>470</v>
      </c>
      <c r="D46" s="159" t="s">
        <v>137</v>
      </c>
      <c r="E46" s="160" t="s">
        <v>138</v>
      </c>
      <c r="F46" s="48"/>
      <c r="G46" s="49"/>
      <c r="I46" s="201"/>
      <c r="M46" s="243" t="e">
        <f t="shared" si="0"/>
        <v>#VALUE!</v>
      </c>
    </row>
    <row r="47" spans="1:17" s="180" customFormat="1" ht="15.75" customHeight="1">
      <c r="A47" s="161" t="s">
        <v>466</v>
      </c>
      <c r="B47" s="181" t="s">
        <v>386</v>
      </c>
      <c r="C47" s="182"/>
      <c r="D47" s="52" t="s">
        <v>140</v>
      </c>
      <c r="E47" s="162">
        <v>339200</v>
      </c>
      <c r="F47" s="54"/>
      <c r="G47" s="49"/>
      <c r="I47" s="201"/>
      <c r="M47" s="243">
        <f t="shared" si="0"/>
        <v>359600</v>
      </c>
    </row>
    <row r="48" spans="1:17" s="180" customFormat="1" ht="15.75" customHeight="1">
      <c r="A48" s="161" t="s">
        <v>467</v>
      </c>
      <c r="B48" s="181" t="s">
        <v>387</v>
      </c>
      <c r="C48" s="182"/>
      <c r="D48" s="52" t="s">
        <v>140</v>
      </c>
      <c r="E48" s="162">
        <v>381600</v>
      </c>
      <c r="F48" s="54"/>
      <c r="G48" s="49"/>
      <c r="I48" s="201"/>
      <c r="M48" s="243">
        <f t="shared" si="0"/>
        <v>404500</v>
      </c>
    </row>
    <row r="49" spans="1:13" s="180" customFormat="1" ht="15.75" customHeight="1">
      <c r="A49" s="161" t="s">
        <v>468</v>
      </c>
      <c r="B49" s="181" t="s">
        <v>388</v>
      </c>
      <c r="C49" s="182"/>
      <c r="D49" s="52" t="s">
        <v>140</v>
      </c>
      <c r="E49" s="162">
        <v>408800</v>
      </c>
      <c r="F49" s="54"/>
      <c r="G49" s="49"/>
      <c r="I49" s="201"/>
      <c r="M49" s="243">
        <f t="shared" si="0"/>
        <v>433400</v>
      </c>
    </row>
    <row r="50" spans="1:13" s="180" customFormat="1" ht="15" customHeight="1">
      <c r="A50" s="163" t="s">
        <v>469</v>
      </c>
      <c r="B50" s="164" t="s">
        <v>389</v>
      </c>
      <c r="C50" s="168"/>
      <c r="D50" s="165" t="s">
        <v>151</v>
      </c>
      <c r="E50" s="166">
        <v>429600</v>
      </c>
      <c r="F50" s="54"/>
      <c r="G50" s="49"/>
      <c r="I50" s="201"/>
      <c r="M50" s="243">
        <f t="shared" si="0"/>
        <v>455400</v>
      </c>
    </row>
    <row r="51" spans="1:13" s="180" customFormat="1" ht="15.75" hidden="1" customHeight="1">
      <c r="A51" s="175" t="s">
        <v>432</v>
      </c>
      <c r="B51" s="176" t="s">
        <v>390</v>
      </c>
      <c r="C51" s="177" t="s">
        <v>382</v>
      </c>
      <c r="D51" s="178" t="s">
        <v>151</v>
      </c>
      <c r="E51" s="179" t="s">
        <v>125</v>
      </c>
      <c r="F51" s="54"/>
      <c r="G51" s="49"/>
      <c r="I51" s="201"/>
    </row>
    <row r="52" spans="1:13" s="180" customFormat="1" ht="15.75" hidden="1" customHeight="1">
      <c r="A52" s="161" t="s">
        <v>433</v>
      </c>
      <c r="B52" s="181" t="s">
        <v>391</v>
      </c>
      <c r="C52" s="167" t="s">
        <v>383</v>
      </c>
      <c r="D52" s="52" t="s">
        <v>151</v>
      </c>
      <c r="E52" s="162" t="s">
        <v>125</v>
      </c>
      <c r="F52" s="54"/>
      <c r="G52" s="49"/>
      <c r="I52" s="201"/>
    </row>
    <row r="53" spans="1:13" s="180" customFormat="1" ht="15.75" hidden="1" customHeight="1">
      <c r="A53" s="161" t="s">
        <v>434</v>
      </c>
      <c r="B53" s="181" t="s">
        <v>392</v>
      </c>
      <c r="C53" s="167" t="s">
        <v>384</v>
      </c>
      <c r="D53" s="52" t="s">
        <v>151</v>
      </c>
      <c r="E53" s="162" t="s">
        <v>125</v>
      </c>
      <c r="F53" s="54"/>
      <c r="G53" s="49"/>
      <c r="I53" s="201"/>
    </row>
    <row r="54" spans="1:13" s="180" customFormat="1" ht="15.75" hidden="1" customHeight="1">
      <c r="A54" s="161" t="s">
        <v>435</v>
      </c>
      <c r="B54" s="181" t="s">
        <v>393</v>
      </c>
      <c r="C54" s="182" t="s">
        <v>385</v>
      </c>
      <c r="D54" s="52" t="s">
        <v>151</v>
      </c>
      <c r="E54" s="162" t="s">
        <v>125</v>
      </c>
      <c r="F54" s="54"/>
      <c r="G54" s="49"/>
      <c r="I54" s="201"/>
    </row>
    <row r="55" spans="1:13" s="180" customFormat="1" ht="15.75" hidden="1" customHeight="1">
      <c r="A55" s="161" t="s">
        <v>436</v>
      </c>
      <c r="B55" s="181"/>
      <c r="C55" s="182"/>
      <c r="D55" s="52" t="s">
        <v>151</v>
      </c>
      <c r="E55" s="162" t="s">
        <v>125</v>
      </c>
      <c r="F55" s="54"/>
      <c r="G55" s="49"/>
      <c r="I55" s="201"/>
    </row>
    <row r="56" spans="1:13" s="180" customFormat="1" ht="15.75" hidden="1" customHeight="1">
      <c r="A56" s="163" t="s">
        <v>437</v>
      </c>
      <c r="B56" s="164"/>
      <c r="C56" s="168"/>
      <c r="D56" s="165" t="s">
        <v>151</v>
      </c>
      <c r="E56" s="166" t="s">
        <v>125</v>
      </c>
      <c r="F56" s="54"/>
      <c r="G56" s="49"/>
      <c r="I56" s="201"/>
    </row>
    <row r="57" spans="1:13" s="180" customFormat="1" ht="5.25" customHeight="1">
      <c r="A57" s="60"/>
      <c r="B57" s="61"/>
      <c r="C57" s="62"/>
      <c r="D57" s="62"/>
      <c r="E57" s="62"/>
      <c r="F57" s="62"/>
      <c r="G57" s="49"/>
      <c r="I57" s="201"/>
    </row>
    <row r="58" spans="1:13">
      <c r="A58" s="343" t="s">
        <v>472</v>
      </c>
      <c r="B58" s="363"/>
      <c r="C58" s="363"/>
      <c r="D58" s="363"/>
      <c r="E58" s="363"/>
    </row>
    <row r="59" spans="1:13" ht="6" customHeight="1"/>
  </sheetData>
  <mergeCells count="10">
    <mergeCell ref="A1:E1"/>
    <mergeCell ref="A5:E5"/>
    <mergeCell ref="A4:E4"/>
    <mergeCell ref="A28:E28"/>
    <mergeCell ref="A29:E29"/>
    <mergeCell ref="A44:E44"/>
    <mergeCell ref="A45:E45"/>
    <mergeCell ref="A58:E58"/>
    <mergeCell ref="A42:E42"/>
    <mergeCell ref="A3:E3"/>
  </mergeCells>
  <pageMargins left="0.59055118110236227" right="0.19685039370078741" top="0.19685039370078741" bottom="0.19685039370078741" header="0.51181102362204722" footer="0.51181102362204722"/>
  <pageSetup paperSize="9" firstPageNumber="0" orientation="portrait" horizontalDpi="300" verticalDpi="300" r:id="rId1"/>
  <headerFooter alignWithMargins="0">
    <oddFooter>&amp;L&amp;"Arial Cyr,полужирный"10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2"/>
  <dimension ref="A1:P56"/>
  <sheetViews>
    <sheetView topLeftCell="A3" zoomScale="90" zoomScaleNormal="90" workbookViewId="0">
      <selection activeCell="K8" sqref="K8"/>
    </sheetView>
  </sheetViews>
  <sheetFormatPr defaultRowHeight="12.75"/>
  <cols>
    <col min="1" max="1" width="30.42578125" style="41" customWidth="1"/>
    <col min="2" max="2" width="20" style="41" customWidth="1"/>
    <col min="3" max="3" width="16.5703125" style="41" customWidth="1"/>
    <col min="4" max="4" width="13.7109375" style="41" customWidth="1"/>
    <col min="5" max="5" width="12.28515625" style="41" customWidth="1"/>
    <col min="6" max="6" width="7.5703125" style="42" customWidth="1"/>
    <col min="7" max="7" width="13.5703125" style="43" customWidth="1"/>
    <col min="9" max="9" width="5.28515625" customWidth="1"/>
    <col min="12" max="12" width="8.42578125" customWidth="1"/>
    <col min="13" max="13" width="13.42578125" hidden="1" customWidth="1"/>
    <col min="14" max="14" width="10.5703125" bestFit="1" customWidth="1"/>
  </cols>
  <sheetData>
    <row r="1" spans="1:16" ht="12.75" hidden="1" customHeight="1">
      <c r="A1" s="337"/>
      <c r="B1" s="337"/>
      <c r="C1" s="337"/>
      <c r="D1" s="337"/>
      <c r="E1" s="337"/>
    </row>
    <row r="2" spans="1:16" ht="12.75" hidden="1" customHeight="1"/>
    <row r="3" spans="1:16" ht="21.75" customHeight="1">
      <c r="A3" s="364" t="s">
        <v>458</v>
      </c>
      <c r="B3" s="364"/>
      <c r="C3" s="364"/>
      <c r="D3" s="364"/>
      <c r="E3" s="364"/>
      <c r="F3" s="44"/>
    </row>
    <row r="4" spans="1:16" ht="17.25" customHeight="1">
      <c r="A4" s="361" t="s">
        <v>438</v>
      </c>
      <c r="B4" s="361"/>
      <c r="C4" s="361"/>
      <c r="D4" s="361"/>
      <c r="E4" s="361"/>
      <c r="F4" s="44"/>
      <c r="M4" s="242">
        <f>Электро!K5</f>
        <v>1.06</v>
      </c>
    </row>
    <row r="5" spans="1:16" ht="42.75" customHeight="1">
      <c r="A5" s="362" t="s">
        <v>455</v>
      </c>
      <c r="B5" s="362"/>
      <c r="C5" s="362"/>
      <c r="D5" s="362"/>
      <c r="E5" s="362"/>
      <c r="F5" s="44"/>
      <c r="M5" s="240"/>
    </row>
    <row r="6" spans="1:16" s="170" customFormat="1" ht="27.75" customHeight="1">
      <c r="A6" s="158" t="s">
        <v>1</v>
      </c>
      <c r="B6" s="159" t="s">
        <v>367</v>
      </c>
      <c r="C6" s="159" t="s">
        <v>470</v>
      </c>
      <c r="D6" s="159" t="s">
        <v>137</v>
      </c>
      <c r="E6" s="160" t="s">
        <v>138</v>
      </c>
      <c r="F6" s="48"/>
      <c r="G6" s="49"/>
      <c r="M6" s="240"/>
    </row>
    <row r="7" spans="1:16" s="170" customFormat="1" ht="15.75" customHeight="1">
      <c r="A7" s="161" t="s">
        <v>439</v>
      </c>
      <c r="B7" s="172" t="s">
        <v>386</v>
      </c>
      <c r="C7" s="184"/>
      <c r="D7" s="52" t="s">
        <v>140</v>
      </c>
      <c r="E7" s="162">
        <v>287800</v>
      </c>
      <c r="F7" s="54"/>
      <c r="G7" s="49"/>
      <c r="H7" s="125"/>
      <c r="J7" s="25"/>
      <c r="K7" s="169"/>
      <c r="M7" s="243">
        <f>CEILING(E7*$M$4,100)</f>
        <v>305100</v>
      </c>
    </row>
    <row r="8" spans="1:16" s="170" customFormat="1" ht="15.75" customHeight="1">
      <c r="A8" s="161" t="s">
        <v>440</v>
      </c>
      <c r="B8" s="172" t="s">
        <v>387</v>
      </c>
      <c r="C8" s="171"/>
      <c r="D8" s="52" t="s">
        <v>140</v>
      </c>
      <c r="E8" s="162">
        <v>348200</v>
      </c>
      <c r="F8" s="54"/>
      <c r="G8" s="49"/>
      <c r="H8" s="125"/>
      <c r="J8" s="25"/>
      <c r="K8" s="169"/>
      <c r="M8" s="243">
        <f t="shared" ref="M8:M54" si="0">CEILING(E8*$M$4,100)</f>
        <v>369100</v>
      </c>
    </row>
    <row r="9" spans="1:16" s="170" customFormat="1" ht="15.75" customHeight="1">
      <c r="A9" s="161" t="s">
        <v>441</v>
      </c>
      <c r="B9" s="172" t="s">
        <v>388</v>
      </c>
      <c r="C9" s="171"/>
      <c r="D9" s="52" t="s">
        <v>140</v>
      </c>
      <c r="E9" s="162">
        <v>442000</v>
      </c>
      <c r="F9" s="54"/>
      <c r="G9" s="49"/>
      <c r="H9" s="125"/>
      <c r="J9" s="25"/>
      <c r="K9" s="169"/>
      <c r="M9" s="243">
        <f t="shared" si="0"/>
        <v>468600</v>
      </c>
    </row>
    <row r="10" spans="1:16" s="170" customFormat="1" ht="15.75" customHeight="1">
      <c r="A10" s="161" t="s">
        <v>442</v>
      </c>
      <c r="B10" s="172" t="s">
        <v>389</v>
      </c>
      <c r="C10" s="171"/>
      <c r="D10" s="52" t="s">
        <v>151</v>
      </c>
      <c r="E10" s="162">
        <v>453300</v>
      </c>
      <c r="F10" s="54"/>
      <c r="G10" s="49"/>
      <c r="H10" s="125"/>
      <c r="J10" s="25"/>
      <c r="K10" s="169"/>
      <c r="M10" s="243">
        <f t="shared" si="0"/>
        <v>480500</v>
      </c>
    </row>
    <row r="11" spans="1:16" s="170" customFormat="1" ht="15.75" customHeight="1">
      <c r="A11" s="161" t="s">
        <v>443</v>
      </c>
      <c r="B11" s="172" t="s">
        <v>390</v>
      </c>
      <c r="C11" s="171"/>
      <c r="D11" s="52" t="s">
        <v>151</v>
      </c>
      <c r="E11" s="162">
        <v>516900</v>
      </c>
      <c r="F11" s="54"/>
      <c r="G11" s="49"/>
      <c r="H11" s="125"/>
      <c r="J11" s="25"/>
      <c r="K11" s="169"/>
      <c r="M11" s="243">
        <f t="shared" si="0"/>
        <v>548000</v>
      </c>
    </row>
    <row r="12" spans="1:16" s="170" customFormat="1" ht="15.75" customHeight="1">
      <c r="A12" s="163" t="s">
        <v>444</v>
      </c>
      <c r="B12" s="164" t="s">
        <v>391</v>
      </c>
      <c r="C12" s="168"/>
      <c r="D12" s="165" t="s">
        <v>151</v>
      </c>
      <c r="E12" s="166">
        <v>542300</v>
      </c>
      <c r="F12" s="54"/>
      <c r="G12" s="49"/>
      <c r="H12" s="125"/>
      <c r="J12" s="25"/>
      <c r="K12" s="169"/>
      <c r="M12" s="243">
        <f t="shared" si="0"/>
        <v>574900</v>
      </c>
    </row>
    <row r="13" spans="1:16" s="170" customFormat="1" ht="9.75" customHeight="1">
      <c r="A13" s="60"/>
      <c r="B13" s="61"/>
      <c r="C13" s="62"/>
      <c r="D13" s="62"/>
      <c r="E13" s="62"/>
      <c r="F13" s="62"/>
      <c r="G13" s="49"/>
      <c r="J13" s="169"/>
      <c r="K13" s="169"/>
      <c r="M13" s="243">
        <f t="shared" si="0"/>
        <v>0</v>
      </c>
    </row>
    <row r="14" spans="1:16" ht="16.5" customHeight="1">
      <c r="A14" s="361" t="s">
        <v>459</v>
      </c>
      <c r="B14" s="361"/>
      <c r="C14" s="361"/>
      <c r="D14" s="361"/>
      <c r="E14" s="361"/>
      <c r="F14" s="44"/>
      <c r="K14" s="170"/>
      <c r="L14" s="170"/>
      <c r="M14" s="243">
        <f t="shared" si="0"/>
        <v>0</v>
      </c>
      <c r="N14" s="170"/>
      <c r="O14" s="170"/>
      <c r="P14" s="170"/>
    </row>
    <row r="15" spans="1:16" ht="41.25" customHeight="1">
      <c r="A15" s="365" t="s">
        <v>464</v>
      </c>
      <c r="B15" s="365"/>
      <c r="C15" s="365"/>
      <c r="D15" s="365"/>
      <c r="E15" s="365"/>
      <c r="F15" s="44"/>
      <c r="M15" s="243">
        <f t="shared" si="0"/>
        <v>0</v>
      </c>
    </row>
    <row r="16" spans="1:16" ht="2.25" customHeight="1">
      <c r="A16" s="365"/>
      <c r="B16" s="365"/>
      <c r="C16" s="365"/>
      <c r="D16" s="365"/>
      <c r="E16" s="365"/>
      <c r="F16" s="44"/>
      <c r="M16" s="243">
        <f t="shared" si="0"/>
        <v>0</v>
      </c>
    </row>
    <row r="17" spans="1:16" s="170" customFormat="1" ht="30" customHeight="1">
      <c r="A17" s="158" t="s">
        <v>1</v>
      </c>
      <c r="B17" s="159" t="s">
        <v>367</v>
      </c>
      <c r="C17" s="159" t="s">
        <v>478</v>
      </c>
      <c r="D17" s="159" t="s">
        <v>137</v>
      </c>
      <c r="E17" s="160" t="s">
        <v>138</v>
      </c>
      <c r="F17" s="48"/>
      <c r="G17" s="49"/>
      <c r="M17" s="243" t="e">
        <f t="shared" si="0"/>
        <v>#VALUE!</v>
      </c>
    </row>
    <row r="18" spans="1:16" s="170" customFormat="1" ht="15.75" customHeight="1">
      <c r="A18" s="161" t="s">
        <v>445</v>
      </c>
      <c r="B18" s="173" t="s">
        <v>386</v>
      </c>
      <c r="C18" s="184"/>
      <c r="D18" s="52" t="s">
        <v>140</v>
      </c>
      <c r="E18" s="162">
        <v>475500</v>
      </c>
      <c r="F18" s="54"/>
      <c r="G18" s="49"/>
      <c r="H18" s="125"/>
      <c r="M18" s="243">
        <f t="shared" si="0"/>
        <v>504100</v>
      </c>
    </row>
    <row r="19" spans="1:16" s="170" customFormat="1" ht="15.75" customHeight="1">
      <c r="A19" s="163" t="s">
        <v>446</v>
      </c>
      <c r="B19" s="164" t="s">
        <v>387</v>
      </c>
      <c r="C19" s="168"/>
      <c r="D19" s="165" t="s">
        <v>140</v>
      </c>
      <c r="E19" s="166">
        <v>512000</v>
      </c>
      <c r="F19" s="54"/>
      <c r="G19" s="49"/>
      <c r="H19" s="125"/>
      <c r="M19" s="243">
        <f t="shared" si="0"/>
        <v>542800</v>
      </c>
    </row>
    <row r="20" spans="1:16" s="170" customFormat="1" ht="15.75" hidden="1" customHeight="1">
      <c r="A20" s="175" t="s">
        <v>447</v>
      </c>
      <c r="B20" s="176" t="s">
        <v>388</v>
      </c>
      <c r="C20" s="177" t="s">
        <v>380</v>
      </c>
      <c r="D20" s="178" t="s">
        <v>140</v>
      </c>
      <c r="E20" s="179" t="s">
        <v>125</v>
      </c>
      <c r="F20" s="54"/>
      <c r="G20" s="49"/>
      <c r="M20" s="243" t="e">
        <f t="shared" si="0"/>
        <v>#VALUE!</v>
      </c>
    </row>
    <row r="21" spans="1:16" s="170" customFormat="1" ht="15.75" hidden="1" customHeight="1">
      <c r="A21" s="161" t="s">
        <v>448</v>
      </c>
      <c r="B21" s="172" t="s">
        <v>389</v>
      </c>
      <c r="C21" s="171" t="s">
        <v>381</v>
      </c>
      <c r="D21" s="52" t="s">
        <v>151</v>
      </c>
      <c r="E21" s="162" t="s">
        <v>125</v>
      </c>
      <c r="F21" s="54"/>
      <c r="G21" s="49"/>
      <c r="M21" s="243" t="e">
        <f t="shared" si="0"/>
        <v>#VALUE!</v>
      </c>
    </row>
    <row r="22" spans="1:16" s="170" customFormat="1" ht="15.75" hidden="1" customHeight="1">
      <c r="A22" s="161" t="s">
        <v>449</v>
      </c>
      <c r="B22" s="172" t="s">
        <v>390</v>
      </c>
      <c r="C22" s="171" t="s">
        <v>382</v>
      </c>
      <c r="D22" s="52" t="s">
        <v>151</v>
      </c>
      <c r="E22" s="162" t="s">
        <v>125</v>
      </c>
      <c r="F22" s="54"/>
      <c r="G22" s="49"/>
      <c r="M22" s="243" t="e">
        <f t="shared" si="0"/>
        <v>#VALUE!</v>
      </c>
    </row>
    <row r="23" spans="1:16" s="170" customFormat="1" ht="15.75" hidden="1" customHeight="1">
      <c r="A23" s="161" t="s">
        <v>450</v>
      </c>
      <c r="B23" s="172" t="s">
        <v>391</v>
      </c>
      <c r="C23" s="167" t="s">
        <v>383</v>
      </c>
      <c r="D23" s="52" t="s">
        <v>151</v>
      </c>
      <c r="E23" s="162" t="s">
        <v>125</v>
      </c>
      <c r="F23" s="54"/>
      <c r="G23" s="49"/>
      <c r="M23" s="243" t="e">
        <f t="shared" si="0"/>
        <v>#VALUE!</v>
      </c>
    </row>
    <row r="24" spans="1:16" s="170" customFormat="1" ht="15.75" hidden="1" customHeight="1">
      <c r="A24" s="161" t="s">
        <v>451</v>
      </c>
      <c r="B24" s="172" t="s">
        <v>392</v>
      </c>
      <c r="C24" s="167" t="s">
        <v>384</v>
      </c>
      <c r="D24" s="52" t="s">
        <v>151</v>
      </c>
      <c r="E24" s="162" t="s">
        <v>125</v>
      </c>
      <c r="F24" s="54"/>
      <c r="G24" s="49"/>
      <c r="M24" s="243" t="e">
        <f t="shared" si="0"/>
        <v>#VALUE!</v>
      </c>
    </row>
    <row r="25" spans="1:16" s="170" customFormat="1" ht="15.75" hidden="1" customHeight="1">
      <c r="A25" s="161" t="s">
        <v>452</v>
      </c>
      <c r="B25" s="172" t="s">
        <v>393</v>
      </c>
      <c r="C25" s="171" t="s">
        <v>385</v>
      </c>
      <c r="D25" s="52" t="s">
        <v>151</v>
      </c>
      <c r="E25" s="162" t="s">
        <v>125</v>
      </c>
      <c r="F25" s="54"/>
      <c r="G25" s="49"/>
      <c r="M25" s="243" t="e">
        <f t="shared" si="0"/>
        <v>#VALUE!</v>
      </c>
    </row>
    <row r="26" spans="1:16" s="170" customFormat="1" ht="15.75" hidden="1" customHeight="1">
      <c r="A26" s="161" t="s">
        <v>453</v>
      </c>
      <c r="B26" s="172"/>
      <c r="C26" s="171"/>
      <c r="D26" s="52" t="s">
        <v>151</v>
      </c>
      <c r="E26" s="162" t="s">
        <v>125</v>
      </c>
      <c r="F26" s="54"/>
      <c r="G26" s="49"/>
      <c r="M26" s="243" t="e">
        <f t="shared" si="0"/>
        <v>#VALUE!</v>
      </c>
    </row>
    <row r="27" spans="1:16" s="170" customFormat="1" ht="15.75" hidden="1" customHeight="1">
      <c r="A27" s="163" t="s">
        <v>454</v>
      </c>
      <c r="B27" s="164"/>
      <c r="C27" s="168"/>
      <c r="D27" s="165" t="s">
        <v>151</v>
      </c>
      <c r="E27" s="166" t="s">
        <v>125</v>
      </c>
      <c r="F27" s="54"/>
      <c r="G27" s="49"/>
      <c r="M27" s="243" t="e">
        <f t="shared" si="0"/>
        <v>#VALUE!</v>
      </c>
    </row>
    <row r="28" spans="1:16" s="170" customFormat="1" ht="9" customHeight="1">
      <c r="A28" s="60"/>
      <c r="B28" s="61"/>
      <c r="C28" s="62"/>
      <c r="D28" s="62"/>
      <c r="E28" s="62"/>
      <c r="F28" s="62"/>
      <c r="G28" s="49"/>
      <c r="J28" s="169"/>
      <c r="K28" s="169"/>
      <c r="M28" s="243">
        <f t="shared" si="0"/>
        <v>0</v>
      </c>
    </row>
    <row r="29" spans="1:16" ht="18" customHeight="1">
      <c r="A29" s="361" t="s">
        <v>426</v>
      </c>
      <c r="B29" s="361"/>
      <c r="C29" s="361"/>
      <c r="D29" s="361"/>
      <c r="E29" s="361"/>
      <c r="F29" s="44"/>
      <c r="K29" s="170"/>
      <c r="L29" s="170"/>
      <c r="M29" s="243">
        <f t="shared" si="0"/>
        <v>0</v>
      </c>
      <c r="N29" s="170"/>
      <c r="O29" s="170"/>
      <c r="P29" s="170"/>
    </row>
    <row r="30" spans="1:16" ht="3" customHeight="1">
      <c r="A30" s="362"/>
      <c r="B30" s="362"/>
      <c r="C30" s="362"/>
      <c r="D30" s="362"/>
      <c r="E30" s="362"/>
      <c r="F30" s="44"/>
      <c r="M30" s="243">
        <f t="shared" si="0"/>
        <v>0</v>
      </c>
    </row>
    <row r="31" spans="1:16" s="170" customFormat="1" ht="27" customHeight="1">
      <c r="A31" s="158" t="s">
        <v>1</v>
      </c>
      <c r="B31" s="159" t="s">
        <v>367</v>
      </c>
      <c r="C31" s="159" t="s">
        <v>368</v>
      </c>
      <c r="D31" s="159" t="s">
        <v>137</v>
      </c>
      <c r="E31" s="160" t="s">
        <v>138</v>
      </c>
      <c r="F31" s="48"/>
      <c r="G31" s="49"/>
      <c r="M31" s="243" t="e">
        <f t="shared" si="0"/>
        <v>#VALUE!</v>
      </c>
    </row>
    <row r="32" spans="1:16" s="170" customFormat="1" ht="15.75" customHeight="1">
      <c r="A32" s="161" t="s">
        <v>394</v>
      </c>
      <c r="B32" s="172" t="s">
        <v>386</v>
      </c>
      <c r="C32" s="184" t="s">
        <v>479</v>
      </c>
      <c r="D32" s="52" t="s">
        <v>140</v>
      </c>
      <c r="E32" s="162">
        <v>489100</v>
      </c>
      <c r="F32" s="54"/>
      <c r="G32" s="49"/>
      <c r="H32" s="125"/>
      <c r="M32" s="243">
        <f t="shared" si="0"/>
        <v>518500</v>
      </c>
    </row>
    <row r="33" spans="1:13" s="170" customFormat="1" ht="15.75" customHeight="1">
      <c r="A33" s="161" t="s">
        <v>395</v>
      </c>
      <c r="B33" s="172" t="s">
        <v>387</v>
      </c>
      <c r="C33" s="171" t="s">
        <v>379</v>
      </c>
      <c r="D33" s="52" t="s">
        <v>140</v>
      </c>
      <c r="E33" s="162">
        <v>602400</v>
      </c>
      <c r="F33" s="54"/>
      <c r="G33" s="49"/>
      <c r="H33" s="125"/>
      <c r="M33" s="243">
        <f t="shared" si="0"/>
        <v>638600</v>
      </c>
    </row>
    <row r="34" spans="1:13" s="170" customFormat="1" ht="15.75" customHeight="1">
      <c r="A34" s="161" t="s">
        <v>396</v>
      </c>
      <c r="B34" s="172" t="s">
        <v>388</v>
      </c>
      <c r="C34" s="171" t="s">
        <v>380</v>
      </c>
      <c r="D34" s="52" t="s">
        <v>140</v>
      </c>
      <c r="E34" s="162">
        <v>840800</v>
      </c>
      <c r="F34" s="54"/>
      <c r="G34" s="49"/>
      <c r="H34" s="125"/>
      <c r="M34" s="243">
        <f t="shared" si="0"/>
        <v>891300</v>
      </c>
    </row>
    <row r="35" spans="1:13" s="170" customFormat="1" ht="15.75" customHeight="1">
      <c r="A35" s="161" t="s">
        <v>397</v>
      </c>
      <c r="B35" s="172" t="s">
        <v>389</v>
      </c>
      <c r="C35" s="171" t="s">
        <v>381</v>
      </c>
      <c r="D35" s="52" t="s">
        <v>151</v>
      </c>
      <c r="E35" s="162">
        <v>877600</v>
      </c>
      <c r="F35" s="54"/>
      <c r="G35" s="49"/>
      <c r="H35" s="125"/>
      <c r="M35" s="243">
        <f t="shared" si="0"/>
        <v>930300</v>
      </c>
    </row>
    <row r="36" spans="1:13" s="170" customFormat="1" ht="15.75" customHeight="1">
      <c r="A36" s="161" t="s">
        <v>398</v>
      </c>
      <c r="B36" s="172" t="s">
        <v>390</v>
      </c>
      <c r="C36" s="171" t="s">
        <v>382</v>
      </c>
      <c r="D36" s="52" t="s">
        <v>151</v>
      </c>
      <c r="E36" s="162">
        <v>1065800</v>
      </c>
      <c r="F36" s="54"/>
      <c r="G36" s="49"/>
      <c r="H36" s="125"/>
      <c r="M36" s="243">
        <f t="shared" si="0"/>
        <v>1129800</v>
      </c>
    </row>
    <row r="37" spans="1:13" s="170" customFormat="1" ht="15.75" customHeight="1">
      <c r="A37" s="161" t="s">
        <v>399</v>
      </c>
      <c r="B37" s="172" t="s">
        <v>391</v>
      </c>
      <c r="C37" s="167" t="s">
        <v>383</v>
      </c>
      <c r="D37" s="52" t="s">
        <v>151</v>
      </c>
      <c r="E37" s="162">
        <v>1157900</v>
      </c>
      <c r="F37" s="54"/>
      <c r="G37" s="49"/>
      <c r="H37" s="125"/>
      <c r="M37" s="243">
        <f t="shared" si="0"/>
        <v>1227400</v>
      </c>
    </row>
    <row r="38" spans="1:13" s="170" customFormat="1" ht="15.75" customHeight="1">
      <c r="A38" s="161" t="s">
        <v>400</v>
      </c>
      <c r="B38" s="172" t="s">
        <v>392</v>
      </c>
      <c r="C38" s="167" t="s">
        <v>384</v>
      </c>
      <c r="D38" s="52" t="s">
        <v>151</v>
      </c>
      <c r="E38" s="162">
        <v>1549700</v>
      </c>
      <c r="F38" s="54"/>
      <c r="G38" s="49"/>
      <c r="H38" s="125"/>
      <c r="M38" s="243">
        <f t="shared" si="0"/>
        <v>1642700</v>
      </c>
    </row>
    <row r="39" spans="1:13" s="170" customFormat="1" ht="15.75" customHeight="1">
      <c r="A39" s="161" t="s">
        <v>401</v>
      </c>
      <c r="B39" s="172" t="s">
        <v>393</v>
      </c>
      <c r="C39" s="171" t="s">
        <v>385</v>
      </c>
      <c r="D39" s="52" t="s">
        <v>151</v>
      </c>
      <c r="E39" s="162">
        <v>1713500</v>
      </c>
      <c r="F39" s="54"/>
      <c r="G39" s="49"/>
      <c r="H39" s="125"/>
      <c r="M39" s="243">
        <f t="shared" si="0"/>
        <v>1816400</v>
      </c>
    </row>
    <row r="40" spans="1:13" s="170" customFormat="1" ht="15.75" customHeight="1">
      <c r="A40" s="161" t="s">
        <v>402</v>
      </c>
      <c r="B40" s="172"/>
      <c r="C40" s="171"/>
      <c r="D40" s="52" t="s">
        <v>151</v>
      </c>
      <c r="E40" s="162">
        <v>1769400</v>
      </c>
      <c r="F40" s="54"/>
      <c r="G40" s="49"/>
      <c r="H40" s="125"/>
      <c r="M40" s="243">
        <f t="shared" si="0"/>
        <v>1875600</v>
      </c>
    </row>
    <row r="41" spans="1:13" s="170" customFormat="1" ht="15.75" customHeight="1">
      <c r="A41" s="163" t="s">
        <v>403</v>
      </c>
      <c r="B41" s="164"/>
      <c r="C41" s="168"/>
      <c r="D41" s="165" t="s">
        <v>151</v>
      </c>
      <c r="E41" s="166">
        <v>2288900</v>
      </c>
      <c r="F41" s="54"/>
      <c r="G41" s="49"/>
      <c r="H41" s="125"/>
      <c r="M41" s="243">
        <f t="shared" si="0"/>
        <v>2426300</v>
      </c>
    </row>
    <row r="42" spans="1:13" ht="9" customHeight="1">
      <c r="A42" s="358"/>
      <c r="B42" s="358"/>
      <c r="C42" s="358"/>
      <c r="D42" s="358"/>
      <c r="E42" s="358"/>
      <c r="F42" s="44"/>
      <c r="M42" s="243">
        <f t="shared" si="0"/>
        <v>0</v>
      </c>
    </row>
    <row r="43" spans="1:13" ht="24" customHeight="1">
      <c r="A43" s="366" t="s">
        <v>456</v>
      </c>
      <c r="B43" s="366"/>
      <c r="C43" s="366"/>
      <c r="D43" s="366"/>
      <c r="E43" s="366"/>
      <c r="F43" s="44"/>
      <c r="M43" s="243">
        <f t="shared" si="0"/>
        <v>0</v>
      </c>
    </row>
    <row r="44" spans="1:13" s="170" customFormat="1" ht="30.75" customHeight="1">
      <c r="A44" s="158" t="s">
        <v>1</v>
      </c>
      <c r="B44" s="159" t="s">
        <v>367</v>
      </c>
      <c r="C44" s="159" t="s">
        <v>368</v>
      </c>
      <c r="D44" s="159" t="s">
        <v>137</v>
      </c>
      <c r="E44" s="160" t="s">
        <v>138</v>
      </c>
      <c r="F44" s="48"/>
      <c r="G44" s="49"/>
      <c r="M44" s="243" t="e">
        <f t="shared" si="0"/>
        <v>#VALUE!</v>
      </c>
    </row>
    <row r="45" spans="1:13" s="170" customFormat="1" ht="15.75" customHeight="1">
      <c r="A45" s="161" t="s">
        <v>404</v>
      </c>
      <c r="B45" s="172" t="s">
        <v>386</v>
      </c>
      <c r="C45" s="184" t="s">
        <v>479</v>
      </c>
      <c r="D45" s="52" t="s">
        <v>140</v>
      </c>
      <c r="E45" s="162">
        <v>669300</v>
      </c>
      <c r="F45" s="54"/>
      <c r="G45" s="49"/>
      <c r="H45" s="125"/>
      <c r="M45" s="243">
        <f t="shared" si="0"/>
        <v>709500</v>
      </c>
    </row>
    <row r="46" spans="1:13" s="170" customFormat="1" ht="15.75" customHeight="1">
      <c r="A46" s="161" t="s">
        <v>405</v>
      </c>
      <c r="B46" s="172" t="s">
        <v>387</v>
      </c>
      <c r="C46" s="171" t="s">
        <v>379</v>
      </c>
      <c r="D46" s="52" t="s">
        <v>140</v>
      </c>
      <c r="E46" s="162">
        <v>824200</v>
      </c>
      <c r="F46" s="54"/>
      <c r="G46" s="49"/>
      <c r="H46" s="125"/>
      <c r="M46" s="243">
        <f t="shared" si="0"/>
        <v>873700</v>
      </c>
    </row>
    <row r="47" spans="1:13" s="170" customFormat="1" ht="15.75" customHeight="1">
      <c r="A47" s="161" t="s">
        <v>406</v>
      </c>
      <c r="B47" s="172" t="s">
        <v>388</v>
      </c>
      <c r="C47" s="171" t="s">
        <v>380</v>
      </c>
      <c r="D47" s="52" t="s">
        <v>140</v>
      </c>
      <c r="E47" s="162">
        <v>1150600</v>
      </c>
      <c r="F47" s="54"/>
      <c r="G47" s="49"/>
      <c r="H47" s="125"/>
      <c r="M47" s="243">
        <f t="shared" si="0"/>
        <v>1219700</v>
      </c>
    </row>
    <row r="48" spans="1:13" s="170" customFormat="1" ht="15.75" customHeight="1">
      <c r="A48" s="161" t="s">
        <v>407</v>
      </c>
      <c r="B48" s="172" t="s">
        <v>389</v>
      </c>
      <c r="C48" s="171" t="s">
        <v>381</v>
      </c>
      <c r="D48" s="52" t="s">
        <v>151</v>
      </c>
      <c r="E48" s="162">
        <v>1201000</v>
      </c>
      <c r="F48" s="54"/>
      <c r="G48" s="49"/>
      <c r="H48" s="125"/>
      <c r="M48" s="243">
        <f t="shared" si="0"/>
        <v>1273100</v>
      </c>
    </row>
    <row r="49" spans="1:13" s="170" customFormat="1" ht="15.75" customHeight="1">
      <c r="A49" s="161" t="s">
        <v>408</v>
      </c>
      <c r="B49" s="172" t="s">
        <v>390</v>
      </c>
      <c r="C49" s="171" t="s">
        <v>382</v>
      </c>
      <c r="D49" s="52" t="s">
        <v>151</v>
      </c>
      <c r="E49" s="162">
        <v>1458400</v>
      </c>
      <c r="F49" s="54"/>
      <c r="G49" s="49"/>
      <c r="H49" s="125"/>
      <c r="M49" s="243">
        <f t="shared" si="0"/>
        <v>1546000</v>
      </c>
    </row>
    <row r="50" spans="1:13" s="170" customFormat="1" ht="15.75" customHeight="1">
      <c r="A50" s="161" t="s">
        <v>409</v>
      </c>
      <c r="B50" s="172" t="s">
        <v>391</v>
      </c>
      <c r="C50" s="167" t="s">
        <v>383</v>
      </c>
      <c r="D50" s="52" t="s">
        <v>151</v>
      </c>
      <c r="E50" s="162">
        <v>1584400</v>
      </c>
      <c r="F50" s="54"/>
      <c r="G50" s="49"/>
      <c r="H50" s="125"/>
      <c r="M50" s="243">
        <f t="shared" si="0"/>
        <v>1679500</v>
      </c>
    </row>
    <row r="51" spans="1:13" s="170" customFormat="1" ht="15.75" customHeight="1">
      <c r="A51" s="161" t="s">
        <v>410</v>
      </c>
      <c r="B51" s="172" t="s">
        <v>392</v>
      </c>
      <c r="C51" s="167" t="s">
        <v>384</v>
      </c>
      <c r="D51" s="52" t="s">
        <v>151</v>
      </c>
      <c r="E51" s="162">
        <v>2120600</v>
      </c>
      <c r="F51" s="54"/>
      <c r="G51" s="49"/>
      <c r="H51" s="125"/>
      <c r="M51" s="243">
        <f t="shared" si="0"/>
        <v>2247900</v>
      </c>
    </row>
    <row r="52" spans="1:13" s="170" customFormat="1" ht="15.75" customHeight="1">
      <c r="A52" s="161" t="s">
        <v>411</v>
      </c>
      <c r="B52" s="172" t="s">
        <v>393</v>
      </c>
      <c r="C52" s="171" t="s">
        <v>385</v>
      </c>
      <c r="D52" s="52" t="s">
        <v>151</v>
      </c>
      <c r="E52" s="162">
        <v>2345000</v>
      </c>
      <c r="F52" s="54"/>
      <c r="G52" s="49"/>
      <c r="H52" s="125"/>
      <c r="M52" s="243">
        <f t="shared" si="0"/>
        <v>2485700</v>
      </c>
    </row>
    <row r="53" spans="1:13" s="170" customFormat="1" ht="15.75" customHeight="1">
      <c r="A53" s="161" t="s">
        <v>412</v>
      </c>
      <c r="B53" s="172"/>
      <c r="C53" s="171"/>
      <c r="D53" s="52" t="s">
        <v>151</v>
      </c>
      <c r="E53" s="162">
        <v>2421200</v>
      </c>
      <c r="F53" s="54"/>
      <c r="G53" s="49"/>
      <c r="H53" s="125"/>
      <c r="M53" s="243">
        <f t="shared" si="0"/>
        <v>2566500</v>
      </c>
    </row>
    <row r="54" spans="1:13" s="170" customFormat="1" ht="15.75" customHeight="1">
      <c r="A54" s="163" t="s">
        <v>413</v>
      </c>
      <c r="B54" s="164"/>
      <c r="C54" s="168"/>
      <c r="D54" s="165" t="s">
        <v>151</v>
      </c>
      <c r="E54" s="166">
        <v>3132200</v>
      </c>
      <c r="F54" s="54"/>
      <c r="G54" s="49"/>
      <c r="H54" s="125"/>
      <c r="M54" s="243">
        <f t="shared" si="0"/>
        <v>3320200</v>
      </c>
    </row>
    <row r="55" spans="1:13" s="170" customFormat="1" ht="3.75" customHeight="1">
      <c r="A55" s="60"/>
      <c r="B55" s="61"/>
      <c r="C55" s="62"/>
      <c r="D55" s="62"/>
      <c r="E55" s="62"/>
      <c r="F55" s="62"/>
      <c r="G55" s="49"/>
      <c r="H55" s="186"/>
    </row>
    <row r="56" spans="1:13" s="170" customFormat="1" ht="29.25" customHeight="1">
      <c r="A56" s="343" t="s">
        <v>414</v>
      </c>
      <c r="B56" s="363"/>
      <c r="C56" s="363"/>
      <c r="D56" s="363"/>
      <c r="E56" s="363"/>
      <c r="F56" s="62"/>
      <c r="G56" s="49"/>
    </row>
  </sheetData>
  <mergeCells count="12">
    <mergeCell ref="A56:E56"/>
    <mergeCell ref="A30:E30"/>
    <mergeCell ref="A14:E14"/>
    <mergeCell ref="A15:E15"/>
    <mergeCell ref="A16:E16"/>
    <mergeCell ref="A43:E43"/>
    <mergeCell ref="A42:E42"/>
    <mergeCell ref="A1:E1"/>
    <mergeCell ref="A3:E3"/>
    <mergeCell ref="A4:E4"/>
    <mergeCell ref="A5:E5"/>
    <mergeCell ref="A29:E29"/>
  </mergeCells>
  <pageMargins left="0.59055118110236227" right="0.19685039370078741" top="0.19685039370078741" bottom="0.19685039370078741" header="0.51181102362204722" footer="0.51181102362204722"/>
  <pageSetup paperSize="9" firstPageNumber="0" orientation="portrait" horizontalDpi="300" verticalDpi="300" r:id="rId1"/>
  <headerFooter alignWithMargins="0">
    <oddFooter>&amp;R&amp;"Arial Cyr,полужирный"11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I22"/>
  <sheetViews>
    <sheetView topLeftCell="A4" zoomScale="90" zoomScaleNormal="90" workbookViewId="0">
      <selection activeCell="K22" sqref="K22"/>
    </sheetView>
  </sheetViews>
  <sheetFormatPr defaultRowHeight="12.75"/>
  <cols>
    <col min="1" max="1" width="13.7109375" customWidth="1"/>
    <col min="2" max="2" width="22.42578125" customWidth="1"/>
    <col min="3" max="3" width="20.7109375" customWidth="1"/>
    <col min="4" max="4" width="28.7109375" customWidth="1"/>
    <col min="5" max="5" width="11.5703125" customWidth="1"/>
    <col min="6" max="6" width="0.85546875" style="28" customWidth="1"/>
    <col min="8" max="8" width="3.28515625" customWidth="1"/>
    <col min="9" max="9" width="15.5703125" hidden="1" customWidth="1"/>
  </cols>
  <sheetData>
    <row r="1" spans="1:9" ht="12.75" hidden="1" customHeight="1">
      <c r="A1" s="183"/>
      <c r="B1" s="183"/>
      <c r="C1" s="183"/>
      <c r="D1" s="183"/>
      <c r="E1" s="183"/>
    </row>
    <row r="2" spans="1:9" ht="12.75" hidden="1" customHeight="1">
      <c r="A2" s="294"/>
      <c r="B2" s="294"/>
      <c r="C2" s="294"/>
      <c r="D2" s="294"/>
      <c r="E2" s="294"/>
    </row>
    <row r="3" spans="1:9" ht="12.75" hidden="1" customHeight="1">
      <c r="A3" s="29"/>
      <c r="B3" s="30"/>
      <c r="C3" s="30"/>
      <c r="D3" s="30"/>
      <c r="E3" s="30"/>
    </row>
    <row r="4" spans="1:9" ht="16.5" customHeight="1">
      <c r="A4" s="295" t="s">
        <v>480</v>
      </c>
      <c r="B4" s="295"/>
      <c r="C4" s="295"/>
      <c r="D4" s="295"/>
      <c r="E4" s="295"/>
      <c r="I4" s="242">
        <f>Электро!K5</f>
        <v>1.06</v>
      </c>
    </row>
    <row r="5" spans="1:9" ht="4.5" customHeight="1">
      <c r="A5" s="258"/>
      <c r="B5" s="258"/>
      <c r="C5" s="258"/>
      <c r="D5" s="258"/>
      <c r="E5" s="258"/>
      <c r="I5" s="240"/>
    </row>
    <row r="6" spans="1:9" ht="25.5" customHeight="1">
      <c r="A6" s="86" t="s">
        <v>92</v>
      </c>
      <c r="B6" s="310" t="s">
        <v>32</v>
      </c>
      <c r="C6" s="310"/>
      <c r="D6" s="310"/>
      <c r="E6" s="87" t="s">
        <v>5</v>
      </c>
      <c r="F6" s="9"/>
      <c r="I6" s="240"/>
    </row>
    <row r="7" spans="1:9" ht="33" customHeight="1">
      <c r="A7" s="101" t="s">
        <v>482</v>
      </c>
      <c r="B7" s="311" t="s">
        <v>481</v>
      </c>
      <c r="C7" s="311"/>
      <c r="D7" s="311"/>
      <c r="E7" s="89">
        <v>61000</v>
      </c>
      <c r="F7" s="14">
        <v>0</v>
      </c>
      <c r="G7" s="125"/>
      <c r="I7" s="243">
        <f>CEILING(E7*$I$4,100)</f>
        <v>64700</v>
      </c>
    </row>
    <row r="8" spans="1:9" ht="33" customHeight="1">
      <c r="A8" s="101" t="s">
        <v>483</v>
      </c>
      <c r="B8" s="311" t="s">
        <v>488</v>
      </c>
      <c r="C8" s="311"/>
      <c r="D8" s="311"/>
      <c r="E8" s="89">
        <v>85400</v>
      </c>
      <c r="F8" s="14"/>
      <c r="G8" s="125"/>
      <c r="I8" s="243">
        <f t="shared" ref="I8:I12" si="0">CEILING(E8*$I$4,100)</f>
        <v>90600</v>
      </c>
    </row>
    <row r="9" spans="1:9" ht="33" customHeight="1">
      <c r="A9" s="101" t="s">
        <v>484</v>
      </c>
      <c r="B9" s="311" t="s">
        <v>493</v>
      </c>
      <c r="C9" s="311"/>
      <c r="D9" s="311"/>
      <c r="E9" s="89">
        <v>109800</v>
      </c>
      <c r="F9" s="14"/>
      <c r="G9" s="125"/>
      <c r="I9" s="243">
        <f t="shared" si="0"/>
        <v>116400</v>
      </c>
    </row>
    <row r="10" spans="1:9" ht="33" customHeight="1">
      <c r="A10" s="101" t="s">
        <v>485</v>
      </c>
      <c r="B10" s="311" t="s">
        <v>494</v>
      </c>
      <c r="C10" s="311"/>
      <c r="D10" s="311"/>
      <c r="E10" s="89">
        <v>134100</v>
      </c>
      <c r="F10" s="14"/>
      <c r="G10" s="125"/>
      <c r="I10" s="243">
        <f t="shared" si="0"/>
        <v>142200</v>
      </c>
    </row>
    <row r="11" spans="1:9" ht="33" customHeight="1">
      <c r="A11" s="101" t="s">
        <v>486</v>
      </c>
      <c r="B11" s="311" t="s">
        <v>495</v>
      </c>
      <c r="C11" s="311"/>
      <c r="D11" s="311"/>
      <c r="E11" s="89">
        <v>158500</v>
      </c>
      <c r="F11" s="14"/>
      <c r="G11" s="125"/>
      <c r="I11" s="243">
        <f t="shared" si="0"/>
        <v>168100</v>
      </c>
    </row>
    <row r="12" spans="1:9" ht="33" customHeight="1">
      <c r="A12" s="101" t="s">
        <v>487</v>
      </c>
      <c r="B12" s="311" t="s">
        <v>496</v>
      </c>
      <c r="C12" s="311"/>
      <c r="D12" s="311"/>
      <c r="E12" s="89">
        <v>182900</v>
      </c>
      <c r="F12" s="14"/>
      <c r="G12" s="125"/>
      <c r="I12" s="243">
        <f t="shared" si="0"/>
        <v>193900</v>
      </c>
    </row>
    <row r="13" spans="1:9" ht="23.25" customHeight="1">
      <c r="A13" s="101" t="s">
        <v>489</v>
      </c>
      <c r="B13" s="311" t="s">
        <v>490</v>
      </c>
      <c r="C13" s="311"/>
      <c r="D13" s="311"/>
      <c r="E13" s="89" t="s">
        <v>125</v>
      </c>
      <c r="F13" s="14"/>
    </row>
    <row r="14" spans="1:9" ht="23.25" customHeight="1">
      <c r="A14" s="102" t="s">
        <v>491</v>
      </c>
      <c r="B14" s="307" t="s">
        <v>492</v>
      </c>
      <c r="C14" s="307"/>
      <c r="D14" s="307"/>
      <c r="E14" s="93" t="s">
        <v>125</v>
      </c>
      <c r="F14" s="14"/>
    </row>
    <row r="15" spans="1:9" ht="30" hidden="1" customHeight="1">
      <c r="A15" s="187"/>
      <c r="B15" s="367"/>
      <c r="C15" s="367"/>
      <c r="D15" s="367"/>
      <c r="E15" s="188">
        <v>0</v>
      </c>
      <c r="F15" s="14"/>
    </row>
    <row r="16" spans="1:9" ht="28.5" hidden="1" customHeight="1">
      <c r="A16" s="101"/>
      <c r="B16" s="311"/>
      <c r="C16" s="311"/>
      <c r="D16" s="311"/>
      <c r="E16" s="89">
        <v>0</v>
      </c>
      <c r="F16" s="14"/>
    </row>
    <row r="17" spans="1:6" ht="23.25" hidden="1" customHeight="1">
      <c r="A17" s="102"/>
      <c r="B17" s="307"/>
      <c r="C17" s="307"/>
      <c r="D17" s="307"/>
      <c r="E17" s="93">
        <v>0</v>
      </c>
      <c r="F17" s="14"/>
    </row>
    <row r="18" spans="1:6" ht="7.5" customHeight="1">
      <c r="A18" s="103"/>
      <c r="B18" s="308"/>
      <c r="C18" s="308"/>
      <c r="D18" s="308"/>
      <c r="E18" s="14"/>
      <c r="F18" s="14"/>
    </row>
    <row r="19" spans="1:6" ht="54.75" customHeight="1">
      <c r="A19" s="309"/>
      <c r="B19" s="309"/>
      <c r="C19" s="309"/>
      <c r="D19" s="309"/>
      <c r="E19" s="309"/>
    </row>
    <row r="22" spans="1:6" ht="196.5" customHeight="1"/>
  </sheetData>
  <mergeCells count="17">
    <mergeCell ref="B11:D11"/>
    <mergeCell ref="B12:D12"/>
    <mergeCell ref="B13:D13"/>
    <mergeCell ref="A19:E19"/>
    <mergeCell ref="B8:D8"/>
    <mergeCell ref="B14:D14"/>
    <mergeCell ref="B15:D15"/>
    <mergeCell ref="B16:D16"/>
    <mergeCell ref="B17:D17"/>
    <mergeCell ref="B18:D18"/>
    <mergeCell ref="B9:D9"/>
    <mergeCell ref="B10:D10"/>
    <mergeCell ref="A2:E2"/>
    <mergeCell ref="A4:E4"/>
    <mergeCell ref="A5:E5"/>
    <mergeCell ref="B6:D6"/>
    <mergeCell ref="B7:D7"/>
  </mergeCells>
  <pageMargins left="0.39370078740157483" right="0.19685039370078741" top="0.39370078740157483" bottom="0.19685039370078741" header="0.51181102362204722" footer="0.51181102362204722"/>
  <pageSetup paperSize="9" firstPageNumber="0" orientation="portrait" horizontalDpi="300" verticalDpi="300" r:id="rId1"/>
  <headerFooter alignWithMargins="0">
    <oddFooter>&amp;L&amp;"Arial Cyr,полужирный"12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7"/>
  <dimension ref="A1:H25"/>
  <sheetViews>
    <sheetView topLeftCell="A3" zoomScale="90" zoomScaleNormal="90" workbookViewId="0">
      <selection activeCell="I17" sqref="I17"/>
    </sheetView>
  </sheetViews>
  <sheetFormatPr defaultRowHeight="12.75"/>
  <cols>
    <col min="1" max="1" width="17.5703125" style="67" customWidth="1"/>
    <col min="2" max="2" width="29.140625" style="67" customWidth="1"/>
    <col min="3" max="3" width="29.28515625" style="68" customWidth="1"/>
    <col min="4" max="4" width="12.5703125" style="68" customWidth="1"/>
    <col min="5" max="5" width="9.140625" style="67"/>
    <col min="6" max="6" width="9.28515625" style="69" customWidth="1"/>
    <col min="7" max="7" width="7.140625" style="67" customWidth="1"/>
    <col min="8" max="8" width="11.42578125" style="67" hidden="1" customWidth="1"/>
    <col min="9" max="16384" width="9.140625" style="67"/>
  </cols>
  <sheetData>
    <row r="1" spans="1:8" ht="12.75" hidden="1" customHeight="1">
      <c r="A1" s="368"/>
      <c r="B1" s="368"/>
      <c r="C1" s="368"/>
      <c r="D1" s="368"/>
      <c r="E1" s="368"/>
      <c r="F1" s="70"/>
    </row>
    <row r="2" spans="1:8" ht="12.75" hidden="1" customHeight="1">
      <c r="A2" s="369"/>
      <c r="B2" s="369"/>
      <c r="C2" s="369"/>
      <c r="D2" s="369"/>
      <c r="E2" s="369"/>
      <c r="F2" s="71"/>
    </row>
    <row r="3" spans="1:8" s="73" customFormat="1" ht="33" customHeight="1">
      <c r="A3" s="338" t="s">
        <v>171</v>
      </c>
      <c r="B3" s="338"/>
      <c r="C3" s="338"/>
      <c r="D3" s="338"/>
      <c r="E3" s="338"/>
      <c r="F3" s="72"/>
      <c r="H3" s="108" t="s">
        <v>283</v>
      </c>
    </row>
    <row r="4" spans="1:8" ht="55.5" customHeight="1">
      <c r="A4" s="74" t="s">
        <v>1</v>
      </c>
      <c r="B4" s="75" t="s">
        <v>172</v>
      </c>
      <c r="C4" s="370" t="s">
        <v>573</v>
      </c>
      <c r="D4" s="370"/>
      <c r="E4" s="76" t="s">
        <v>138</v>
      </c>
      <c r="F4" s="40"/>
      <c r="H4" s="108">
        <f>Электро!K5</f>
        <v>1.06</v>
      </c>
    </row>
    <row r="5" spans="1:8" ht="21" customHeight="1">
      <c r="A5" s="77" t="s">
        <v>173</v>
      </c>
      <c r="B5" s="78" t="s">
        <v>174</v>
      </c>
      <c r="C5" s="371" t="s">
        <v>175</v>
      </c>
      <c r="D5" s="371"/>
      <c r="E5" s="96">
        <v>2100</v>
      </c>
      <c r="F5" s="79"/>
      <c r="G5" s="125"/>
      <c r="H5" s="108">
        <f>CEILING(E5*$H$4,100)</f>
        <v>2300</v>
      </c>
    </row>
    <row r="6" spans="1:8" ht="32.25" customHeight="1">
      <c r="A6" s="77" t="s">
        <v>176</v>
      </c>
      <c r="B6" s="78" t="s">
        <v>177</v>
      </c>
      <c r="C6" s="371" t="s">
        <v>570</v>
      </c>
      <c r="D6" s="371"/>
      <c r="E6" s="96">
        <v>1100</v>
      </c>
      <c r="F6" s="79"/>
      <c r="G6" s="125"/>
      <c r="H6" s="108">
        <f t="shared" ref="H6:H23" si="0">CEILING(E6*$H$4,100)</f>
        <v>1200</v>
      </c>
    </row>
    <row r="7" spans="1:8" ht="21" customHeight="1">
      <c r="A7" s="77" t="s">
        <v>178</v>
      </c>
      <c r="B7" s="80" t="s">
        <v>179</v>
      </c>
      <c r="C7" s="371" t="s">
        <v>180</v>
      </c>
      <c r="D7" s="371"/>
      <c r="E7" s="96">
        <v>2100</v>
      </c>
      <c r="F7" s="79"/>
      <c r="G7" s="125"/>
      <c r="H7" s="108">
        <f t="shared" si="0"/>
        <v>2300</v>
      </c>
    </row>
    <row r="8" spans="1:8" ht="21" customHeight="1">
      <c r="A8" s="77" t="s">
        <v>181</v>
      </c>
      <c r="B8" s="78" t="s">
        <v>182</v>
      </c>
      <c r="C8" s="371" t="s">
        <v>183</v>
      </c>
      <c r="D8" s="371"/>
      <c r="E8" s="96">
        <v>2300</v>
      </c>
      <c r="F8" s="79"/>
      <c r="G8" s="125"/>
      <c r="H8" s="108">
        <f t="shared" si="0"/>
        <v>2500</v>
      </c>
    </row>
    <row r="9" spans="1:8" ht="19.5" customHeight="1">
      <c r="A9" s="77" t="s">
        <v>184</v>
      </c>
      <c r="B9" s="78" t="s">
        <v>185</v>
      </c>
      <c r="C9" s="371" t="s">
        <v>223</v>
      </c>
      <c r="D9" s="371"/>
      <c r="E9" s="96">
        <v>1600</v>
      </c>
      <c r="F9" s="79"/>
      <c r="G9" s="125"/>
      <c r="H9" s="108">
        <f t="shared" si="0"/>
        <v>1700</v>
      </c>
    </row>
    <row r="10" spans="1:8" ht="21" customHeight="1">
      <c r="A10" s="77" t="s">
        <v>186</v>
      </c>
      <c r="B10" s="78" t="s">
        <v>187</v>
      </c>
      <c r="C10" s="371" t="s">
        <v>571</v>
      </c>
      <c r="D10" s="371"/>
      <c r="E10" s="96">
        <v>2300</v>
      </c>
      <c r="F10" s="79"/>
      <c r="G10" s="125"/>
      <c r="H10" s="108">
        <f t="shared" si="0"/>
        <v>2500</v>
      </c>
    </row>
    <row r="11" spans="1:8" ht="21" customHeight="1">
      <c r="A11" s="77" t="s">
        <v>188</v>
      </c>
      <c r="B11" s="78" t="s">
        <v>189</v>
      </c>
      <c r="C11" s="371" t="s">
        <v>190</v>
      </c>
      <c r="D11" s="371"/>
      <c r="E11" s="96">
        <v>2300</v>
      </c>
      <c r="F11" s="79"/>
      <c r="G11" s="125"/>
      <c r="H11" s="108">
        <f t="shared" si="0"/>
        <v>2500</v>
      </c>
    </row>
    <row r="12" spans="1:8" ht="21" customHeight="1">
      <c r="A12" s="77" t="s">
        <v>191</v>
      </c>
      <c r="B12" s="78" t="s">
        <v>192</v>
      </c>
      <c r="C12" s="371" t="s">
        <v>193</v>
      </c>
      <c r="D12" s="371"/>
      <c r="E12" s="96">
        <v>1900</v>
      </c>
      <c r="F12" s="79"/>
      <c r="G12" s="125"/>
      <c r="H12" s="108">
        <f t="shared" si="0"/>
        <v>2100</v>
      </c>
    </row>
    <row r="13" spans="1:8" ht="35.25" customHeight="1">
      <c r="A13" s="77" t="s">
        <v>194</v>
      </c>
      <c r="B13" s="78" t="s">
        <v>195</v>
      </c>
      <c r="C13" s="371" t="s">
        <v>572</v>
      </c>
      <c r="D13" s="371"/>
      <c r="E13" s="96">
        <v>2900</v>
      </c>
      <c r="F13" s="79"/>
      <c r="G13" s="125"/>
      <c r="H13" s="108">
        <f t="shared" si="0"/>
        <v>3100</v>
      </c>
    </row>
    <row r="14" spans="1:8" ht="35.25" customHeight="1">
      <c r="A14" s="77" t="s">
        <v>280</v>
      </c>
      <c r="B14" s="78" t="s">
        <v>282</v>
      </c>
      <c r="C14" s="372" t="s">
        <v>281</v>
      </c>
      <c r="D14" s="372"/>
      <c r="E14" s="96">
        <v>2500</v>
      </c>
      <c r="F14" s="79"/>
      <c r="G14" s="125"/>
      <c r="H14" s="108">
        <f t="shared" si="0"/>
        <v>2700</v>
      </c>
    </row>
    <row r="15" spans="1:8" ht="21" customHeight="1">
      <c r="A15" s="77" t="s">
        <v>196</v>
      </c>
      <c r="B15" s="78" t="s">
        <v>197</v>
      </c>
      <c r="C15" s="372" t="s">
        <v>198</v>
      </c>
      <c r="D15" s="372"/>
      <c r="E15" s="96">
        <v>2100</v>
      </c>
      <c r="F15" s="79"/>
      <c r="G15" s="125"/>
      <c r="H15" s="108">
        <f t="shared" si="0"/>
        <v>2300</v>
      </c>
    </row>
    <row r="16" spans="1:8" ht="21" customHeight="1">
      <c r="A16" s="77" t="s">
        <v>199</v>
      </c>
      <c r="B16" s="78" t="s">
        <v>200</v>
      </c>
      <c r="C16" s="372" t="s">
        <v>201</v>
      </c>
      <c r="D16" s="372"/>
      <c r="E16" s="96">
        <v>2600</v>
      </c>
      <c r="F16" s="79"/>
      <c r="G16" s="125"/>
      <c r="H16" s="108">
        <f t="shared" si="0"/>
        <v>2800</v>
      </c>
    </row>
    <row r="17" spans="1:8" ht="21" customHeight="1">
      <c r="A17" s="77" t="s">
        <v>202</v>
      </c>
      <c r="B17" s="78" t="s">
        <v>203</v>
      </c>
      <c r="C17" s="372" t="s">
        <v>204</v>
      </c>
      <c r="D17" s="372"/>
      <c r="E17" s="96">
        <v>3500</v>
      </c>
      <c r="F17" s="79"/>
      <c r="G17" s="125"/>
      <c r="H17" s="108">
        <f t="shared" si="0"/>
        <v>3800</v>
      </c>
    </row>
    <row r="18" spans="1:8" ht="21" customHeight="1">
      <c r="A18" s="77" t="s">
        <v>205</v>
      </c>
      <c r="B18" s="78" t="s">
        <v>259</v>
      </c>
      <c r="C18" s="372" t="s">
        <v>206</v>
      </c>
      <c r="D18" s="372"/>
      <c r="E18" s="96">
        <v>5900</v>
      </c>
      <c r="F18" s="79"/>
      <c r="G18" s="125"/>
      <c r="H18" s="108">
        <f t="shared" si="0"/>
        <v>6300</v>
      </c>
    </row>
    <row r="19" spans="1:8" ht="21" customHeight="1">
      <c r="A19" s="77" t="s">
        <v>207</v>
      </c>
      <c r="B19" s="78" t="s">
        <v>207</v>
      </c>
      <c r="C19" s="372" t="s">
        <v>208</v>
      </c>
      <c r="D19" s="372"/>
      <c r="E19" s="96">
        <v>16400</v>
      </c>
      <c r="F19" s="79"/>
      <c r="G19" s="125"/>
      <c r="H19" s="108">
        <f t="shared" si="0"/>
        <v>17400</v>
      </c>
    </row>
    <row r="20" spans="1:8" ht="36" customHeight="1">
      <c r="A20" s="77" t="s">
        <v>209</v>
      </c>
      <c r="B20" s="78" t="s">
        <v>210</v>
      </c>
      <c r="C20" s="372" t="s">
        <v>211</v>
      </c>
      <c r="D20" s="372"/>
      <c r="E20" s="96">
        <v>2000</v>
      </c>
      <c r="F20" s="79"/>
      <c r="G20" s="125"/>
      <c r="H20" s="108">
        <f t="shared" si="0"/>
        <v>2200</v>
      </c>
    </row>
    <row r="21" spans="1:8" ht="33" customHeight="1">
      <c r="A21" s="77" t="s">
        <v>212</v>
      </c>
      <c r="B21" s="78" t="s">
        <v>213</v>
      </c>
      <c r="C21" s="372" t="s">
        <v>214</v>
      </c>
      <c r="D21" s="372"/>
      <c r="E21" s="96">
        <v>9900</v>
      </c>
      <c r="F21" s="79"/>
      <c r="G21" s="125"/>
      <c r="H21" s="108">
        <f t="shared" si="0"/>
        <v>10500</v>
      </c>
    </row>
    <row r="22" spans="1:8" ht="21" customHeight="1">
      <c r="A22" s="77" t="s">
        <v>264</v>
      </c>
      <c r="B22" s="78" t="s">
        <v>264</v>
      </c>
      <c r="C22" s="372" t="s">
        <v>208</v>
      </c>
      <c r="D22" s="372"/>
      <c r="E22" s="96">
        <v>21500</v>
      </c>
      <c r="F22" s="79"/>
      <c r="G22" s="125"/>
      <c r="H22" s="108">
        <f t="shared" si="0"/>
        <v>22800</v>
      </c>
    </row>
    <row r="23" spans="1:8" ht="33" customHeight="1">
      <c r="A23" s="81" t="s">
        <v>265</v>
      </c>
      <c r="B23" s="82" t="s">
        <v>266</v>
      </c>
      <c r="C23" s="373" t="s">
        <v>267</v>
      </c>
      <c r="D23" s="374"/>
      <c r="E23" s="97">
        <v>12800</v>
      </c>
      <c r="F23" s="79"/>
      <c r="G23" s="125"/>
      <c r="H23" s="108">
        <f t="shared" si="0"/>
        <v>13600</v>
      </c>
    </row>
    <row r="24" spans="1:8" ht="17.100000000000001" customHeight="1">
      <c r="A24" s="83"/>
      <c r="B24" s="83"/>
      <c r="C24" s="84"/>
      <c r="D24" s="84"/>
      <c r="E24" s="85"/>
      <c r="F24" s="85"/>
    </row>
    <row r="25" spans="1:8" ht="158.44999999999999" customHeight="1"/>
  </sheetData>
  <mergeCells count="23">
    <mergeCell ref="C23:D23"/>
    <mergeCell ref="C13:D13"/>
    <mergeCell ref="C15:D15"/>
    <mergeCell ref="C16:D16"/>
    <mergeCell ref="C17:D17"/>
    <mergeCell ref="C18:D18"/>
    <mergeCell ref="C19:D19"/>
    <mergeCell ref="C14:D14"/>
    <mergeCell ref="C11:D11"/>
    <mergeCell ref="C12:D12"/>
    <mergeCell ref="C20:D20"/>
    <mergeCell ref="C21:D21"/>
    <mergeCell ref="C22:D22"/>
    <mergeCell ref="C6:D6"/>
    <mergeCell ref="C7:D7"/>
    <mergeCell ref="C8:D8"/>
    <mergeCell ref="C9:D9"/>
    <mergeCell ref="C10:D10"/>
    <mergeCell ref="A1:E1"/>
    <mergeCell ref="A2:E2"/>
    <mergeCell ref="A3:E3"/>
    <mergeCell ref="C4:D4"/>
    <mergeCell ref="C5:D5"/>
  </mergeCells>
  <pageMargins left="0.39370078740157483" right="0.19685039370078741" top="0.39370078740157483" bottom="0.39370078740157483" header="0.51181102362204722" footer="0.51181102362204722"/>
  <pageSetup paperSize="9" firstPageNumber="0" orientation="portrait" horizontalDpi="300" verticalDpi="300" r:id="rId1"/>
  <headerFooter alignWithMargins="0">
    <oddFooter>&amp;R&amp;"Arial Cyr,полужирный"13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M57"/>
  <sheetViews>
    <sheetView topLeftCell="A3" zoomScale="85" zoomScaleNormal="85" workbookViewId="0">
      <selection activeCell="R12" sqref="R12"/>
    </sheetView>
  </sheetViews>
  <sheetFormatPr defaultRowHeight="12.75"/>
  <cols>
    <col min="1" max="1" width="36.7109375" style="1" customWidth="1"/>
    <col min="2" max="2" width="11.7109375" style="1" customWidth="1"/>
    <col min="3" max="3" width="10.140625" style="1" hidden="1" customWidth="1"/>
    <col min="4" max="4" width="16.7109375" style="1" customWidth="1"/>
    <col min="5" max="5" width="12.28515625" style="1" customWidth="1"/>
    <col min="6" max="6" width="11.28515625" style="1" customWidth="1"/>
    <col min="7" max="7" width="9.42578125" style="2" customWidth="1"/>
    <col min="8" max="8" width="9" style="3" customWidth="1"/>
    <col min="9" max="9" width="17.85546875" style="110" hidden="1" customWidth="1"/>
    <col min="10" max="10" width="6.42578125" style="1" customWidth="1"/>
    <col min="11" max="13" width="9.140625" style="1" hidden="1" customWidth="1"/>
    <col min="14" max="16384" width="9.140625" style="1"/>
  </cols>
  <sheetData>
    <row r="1" spans="1:13" ht="12.75" hidden="1" customHeight="1">
      <c r="A1" s="253"/>
      <c r="B1" s="253"/>
      <c r="C1" s="253"/>
      <c r="D1" s="253"/>
      <c r="E1" s="253"/>
      <c r="F1" s="253"/>
      <c r="G1" s="253"/>
      <c r="H1" s="5"/>
    </row>
    <row r="2" spans="1:13" ht="12.75" hidden="1" customHeight="1"/>
    <row r="3" spans="1:13" ht="16.5" customHeight="1">
      <c r="A3" s="254" t="s">
        <v>0</v>
      </c>
      <c r="B3" s="254"/>
      <c r="C3" s="254"/>
      <c r="D3" s="254"/>
      <c r="E3" s="254"/>
      <c r="F3" s="254"/>
      <c r="G3" s="254"/>
      <c r="H3" s="6"/>
    </row>
    <row r="4" spans="1:13" ht="5.25" customHeight="1">
      <c r="A4" s="7"/>
      <c r="B4" s="7"/>
      <c r="C4" s="7"/>
      <c r="D4" s="7"/>
      <c r="E4" s="7"/>
      <c r="F4" s="7"/>
      <c r="G4" s="8"/>
    </row>
    <row r="5" spans="1:13" ht="15" customHeight="1">
      <c r="A5" s="255" t="s">
        <v>1</v>
      </c>
      <c r="B5" s="256" t="s">
        <v>2</v>
      </c>
      <c r="C5" s="256" t="s">
        <v>230</v>
      </c>
      <c r="D5" s="256" t="s">
        <v>3</v>
      </c>
      <c r="E5" s="256" t="s">
        <v>228</v>
      </c>
      <c r="F5" s="256" t="s">
        <v>229</v>
      </c>
      <c r="G5" s="257" t="s">
        <v>5</v>
      </c>
      <c r="H5" s="9"/>
      <c r="I5" s="110" t="s">
        <v>283</v>
      </c>
      <c r="K5" s="242">
        <v>1.06</v>
      </c>
    </row>
    <row r="6" spans="1:13" ht="14.25" customHeight="1">
      <c r="A6" s="255"/>
      <c r="B6" s="256"/>
      <c r="C6" s="256"/>
      <c r="D6" s="256"/>
      <c r="E6" s="256"/>
      <c r="F6" s="256"/>
      <c r="G6" s="257"/>
      <c r="H6" s="9"/>
      <c r="I6" s="110">
        <v>1.0900000000000001</v>
      </c>
    </row>
    <row r="7" spans="1:13" ht="15" customHeight="1">
      <c r="A7" s="251" t="s">
        <v>6</v>
      </c>
      <c r="B7" s="251"/>
      <c r="C7" s="251"/>
      <c r="D7" s="251"/>
      <c r="E7" s="251"/>
      <c r="F7" s="251"/>
      <c r="G7" s="251"/>
      <c r="H7" s="9"/>
    </row>
    <row r="8" spans="1:13" ht="15" customHeight="1">
      <c r="A8" s="10" t="s">
        <v>10</v>
      </c>
      <c r="B8" s="11" t="s">
        <v>13</v>
      </c>
      <c r="C8" s="11" t="s">
        <v>231</v>
      </c>
      <c r="D8" s="12" t="s">
        <v>7</v>
      </c>
      <c r="E8" s="11" t="s">
        <v>8</v>
      </c>
      <c r="F8" s="12" t="s">
        <v>9</v>
      </c>
      <c r="G8" s="13">
        <v>102700</v>
      </c>
      <c r="H8" s="14"/>
      <c r="I8" s="110">
        <f>CEILING(G8*$I$6,100)</f>
        <v>112000</v>
      </c>
      <c r="K8" s="243">
        <f>G8*$K$5</f>
        <v>108862</v>
      </c>
      <c r="M8" s="243">
        <f>CEILING(G8,100)</f>
        <v>102700</v>
      </c>
    </row>
    <row r="9" spans="1:13" ht="15" customHeight="1">
      <c r="A9" s="100" t="s">
        <v>234</v>
      </c>
      <c r="B9" s="11" t="s">
        <v>13</v>
      </c>
      <c r="C9" s="11" t="s">
        <v>232</v>
      </c>
      <c r="D9" s="15">
        <v>4.5</v>
      </c>
      <c r="E9" s="16" t="s">
        <v>14</v>
      </c>
      <c r="F9" s="12">
        <v>220</v>
      </c>
      <c r="G9" s="13">
        <v>116600</v>
      </c>
      <c r="H9" s="14"/>
      <c r="I9" s="110">
        <f t="shared" ref="I9:I42" si="0">CEILING(G9*$I$6,100)</f>
        <v>127100</v>
      </c>
      <c r="K9" s="243">
        <f t="shared" ref="K9:K26" si="1">G9*$K$5</f>
        <v>123596</v>
      </c>
      <c r="M9" s="243">
        <f t="shared" ref="M9:M42" si="2">CEILING(G9,100)</f>
        <v>116600</v>
      </c>
    </row>
    <row r="10" spans="1:13" ht="15" customHeight="1">
      <c r="A10" s="223" t="s">
        <v>235</v>
      </c>
      <c r="B10" s="217" t="s">
        <v>13</v>
      </c>
      <c r="C10" s="217" t="s">
        <v>232</v>
      </c>
      <c r="D10" s="224">
        <v>6.7</v>
      </c>
      <c r="E10" s="225" t="s">
        <v>14</v>
      </c>
      <c r="F10" s="218">
        <v>380</v>
      </c>
      <c r="G10" s="219">
        <v>121900</v>
      </c>
      <c r="H10" s="14"/>
      <c r="I10" s="110">
        <f t="shared" si="0"/>
        <v>132900</v>
      </c>
      <c r="K10" s="243">
        <f t="shared" si="1"/>
        <v>129214</v>
      </c>
      <c r="M10" s="243">
        <f t="shared" si="2"/>
        <v>121900</v>
      </c>
    </row>
    <row r="11" spans="1:13" ht="15" customHeight="1">
      <c r="A11" s="223" t="s">
        <v>12</v>
      </c>
      <c r="B11" s="217" t="s">
        <v>13</v>
      </c>
      <c r="C11" s="217" t="s">
        <v>232</v>
      </c>
      <c r="D11" s="224">
        <v>9</v>
      </c>
      <c r="E11" s="225" t="s">
        <v>14</v>
      </c>
      <c r="F11" s="218">
        <v>380</v>
      </c>
      <c r="G11" s="219">
        <v>121900</v>
      </c>
      <c r="H11" s="14"/>
      <c r="I11" s="110">
        <f t="shared" si="0"/>
        <v>132900</v>
      </c>
      <c r="K11" s="243">
        <f t="shared" si="1"/>
        <v>129214</v>
      </c>
      <c r="M11" s="243">
        <f t="shared" si="2"/>
        <v>121900</v>
      </c>
    </row>
    <row r="12" spans="1:13" ht="15" customHeight="1">
      <c r="A12" s="223" t="s">
        <v>15</v>
      </c>
      <c r="B12" s="217" t="s">
        <v>13</v>
      </c>
      <c r="C12" s="217" t="s">
        <v>232</v>
      </c>
      <c r="D12" s="224">
        <v>18</v>
      </c>
      <c r="E12" s="225" t="s">
        <v>14</v>
      </c>
      <c r="F12" s="218">
        <v>380</v>
      </c>
      <c r="G12" s="219">
        <v>127200</v>
      </c>
      <c r="H12" s="14"/>
      <c r="I12" s="110">
        <f t="shared" si="0"/>
        <v>138700</v>
      </c>
      <c r="K12" s="243">
        <f t="shared" si="1"/>
        <v>134832</v>
      </c>
      <c r="M12" s="243">
        <f t="shared" si="2"/>
        <v>127200</v>
      </c>
    </row>
    <row r="13" spans="1:13" ht="15" customHeight="1">
      <c r="A13" s="223" t="s">
        <v>16</v>
      </c>
      <c r="B13" s="217" t="s">
        <v>13</v>
      </c>
      <c r="C13" s="217" t="s">
        <v>233</v>
      </c>
      <c r="D13" s="224">
        <v>15</v>
      </c>
      <c r="E13" s="217" t="s">
        <v>8</v>
      </c>
      <c r="F13" s="218">
        <v>380</v>
      </c>
      <c r="G13" s="219">
        <v>196000</v>
      </c>
      <c r="H13" s="14"/>
      <c r="I13" s="110">
        <f t="shared" si="0"/>
        <v>213700</v>
      </c>
      <c r="K13" s="243">
        <f t="shared" si="1"/>
        <v>207760</v>
      </c>
      <c r="M13" s="243">
        <f t="shared" si="2"/>
        <v>196000</v>
      </c>
    </row>
    <row r="14" spans="1:13" ht="15" customHeight="1">
      <c r="A14" s="223" t="s">
        <v>17</v>
      </c>
      <c r="B14" s="217" t="s">
        <v>13</v>
      </c>
      <c r="C14" s="217" t="s">
        <v>233</v>
      </c>
      <c r="D14" s="224">
        <v>22.5</v>
      </c>
      <c r="E14" s="217" t="s">
        <v>8</v>
      </c>
      <c r="F14" s="218">
        <v>380</v>
      </c>
      <c r="G14" s="219">
        <v>202800</v>
      </c>
      <c r="H14" s="14"/>
      <c r="I14" s="110">
        <f t="shared" si="0"/>
        <v>221100</v>
      </c>
      <c r="J14" s="125"/>
      <c r="K14" s="243">
        <f t="shared" si="1"/>
        <v>214968</v>
      </c>
      <c r="M14" s="243">
        <f t="shared" si="2"/>
        <v>202800</v>
      </c>
    </row>
    <row r="15" spans="1:13" s="202" customFormat="1" ht="15" customHeight="1">
      <c r="A15" s="223" t="s">
        <v>518</v>
      </c>
      <c r="B15" s="217" t="s">
        <v>13</v>
      </c>
      <c r="C15" s="217"/>
      <c r="D15" s="224">
        <v>30</v>
      </c>
      <c r="E15" s="217" t="s">
        <v>8</v>
      </c>
      <c r="F15" s="218">
        <v>380</v>
      </c>
      <c r="G15" s="219">
        <v>209600</v>
      </c>
      <c r="H15" s="206"/>
      <c r="I15" s="207">
        <f t="shared" si="0"/>
        <v>228500</v>
      </c>
      <c r="J15" s="125"/>
      <c r="K15" s="243">
        <f t="shared" si="1"/>
        <v>222176</v>
      </c>
      <c r="M15" s="243">
        <f t="shared" si="2"/>
        <v>209600</v>
      </c>
    </row>
    <row r="16" spans="1:13" s="202" customFormat="1" ht="15" customHeight="1">
      <c r="A16" s="223" t="s">
        <v>18</v>
      </c>
      <c r="B16" s="217" t="s">
        <v>11</v>
      </c>
      <c r="C16" s="217">
        <v>2500</v>
      </c>
      <c r="D16" s="224">
        <v>15</v>
      </c>
      <c r="E16" s="217" t="s">
        <v>8</v>
      </c>
      <c r="F16" s="218">
        <v>380</v>
      </c>
      <c r="G16" s="219">
        <v>210600</v>
      </c>
      <c r="H16" s="14"/>
      <c r="I16" s="110">
        <f t="shared" si="0"/>
        <v>229600</v>
      </c>
      <c r="J16" s="125"/>
      <c r="K16" s="243">
        <f t="shared" si="1"/>
        <v>223236</v>
      </c>
      <c r="M16" s="243">
        <f t="shared" si="2"/>
        <v>210600</v>
      </c>
    </row>
    <row r="17" spans="1:13" s="202" customFormat="1" ht="15" customHeight="1">
      <c r="A17" s="223" t="s">
        <v>19</v>
      </c>
      <c r="B17" s="217" t="s">
        <v>11</v>
      </c>
      <c r="C17" s="217">
        <v>2500</v>
      </c>
      <c r="D17" s="224">
        <v>22.5</v>
      </c>
      <c r="E17" s="217" t="s">
        <v>8</v>
      </c>
      <c r="F17" s="218">
        <v>380</v>
      </c>
      <c r="G17" s="219">
        <v>227000</v>
      </c>
      <c r="H17" s="14"/>
      <c r="I17" s="110">
        <f t="shared" si="0"/>
        <v>247500</v>
      </c>
      <c r="J17" s="125"/>
      <c r="K17" s="243">
        <f t="shared" si="1"/>
        <v>240620</v>
      </c>
      <c r="M17" s="243">
        <f t="shared" si="2"/>
        <v>227000</v>
      </c>
    </row>
    <row r="18" spans="1:13" s="202" customFormat="1" ht="15" customHeight="1">
      <c r="A18" s="223" t="s">
        <v>20</v>
      </c>
      <c r="B18" s="217" t="s">
        <v>11</v>
      </c>
      <c r="C18" s="217">
        <v>2500</v>
      </c>
      <c r="D18" s="224">
        <v>30</v>
      </c>
      <c r="E18" s="217" t="s">
        <v>8</v>
      </c>
      <c r="F18" s="218">
        <v>380</v>
      </c>
      <c r="G18" s="219">
        <v>231800</v>
      </c>
      <c r="H18" s="14"/>
      <c r="I18" s="110">
        <f t="shared" si="0"/>
        <v>252700</v>
      </c>
      <c r="J18" s="125"/>
      <c r="K18" s="243">
        <f t="shared" si="1"/>
        <v>245708</v>
      </c>
      <c r="M18" s="243">
        <f t="shared" si="2"/>
        <v>231800</v>
      </c>
    </row>
    <row r="19" spans="1:13" s="202" customFormat="1" ht="15" customHeight="1">
      <c r="A19" s="223" t="s">
        <v>519</v>
      </c>
      <c r="B19" s="217" t="s">
        <v>13</v>
      </c>
      <c r="C19" s="217"/>
      <c r="D19" s="224">
        <v>35</v>
      </c>
      <c r="E19" s="217" t="s">
        <v>8</v>
      </c>
      <c r="F19" s="218">
        <v>380</v>
      </c>
      <c r="G19" s="219">
        <v>282900</v>
      </c>
      <c r="H19" s="206"/>
      <c r="I19" s="207">
        <f t="shared" si="0"/>
        <v>308400</v>
      </c>
      <c r="J19" s="125"/>
      <c r="K19" s="243">
        <f t="shared" si="1"/>
        <v>299874</v>
      </c>
      <c r="M19" s="243">
        <f t="shared" si="2"/>
        <v>282900</v>
      </c>
    </row>
    <row r="20" spans="1:13" s="202" customFormat="1" ht="15" customHeight="1">
      <c r="A20" s="223" t="s">
        <v>21</v>
      </c>
      <c r="B20" s="217" t="s">
        <v>11</v>
      </c>
      <c r="C20" s="217">
        <v>3500</v>
      </c>
      <c r="D20" s="224">
        <v>15</v>
      </c>
      <c r="E20" s="217" t="s">
        <v>8</v>
      </c>
      <c r="F20" s="218">
        <v>380</v>
      </c>
      <c r="G20" s="219">
        <v>228800</v>
      </c>
      <c r="H20" s="14"/>
      <c r="I20" s="110">
        <f t="shared" si="0"/>
        <v>249400</v>
      </c>
      <c r="J20" s="125"/>
      <c r="K20" s="243">
        <f t="shared" si="1"/>
        <v>242528</v>
      </c>
      <c r="M20" s="243">
        <f t="shared" si="2"/>
        <v>228800</v>
      </c>
    </row>
    <row r="21" spans="1:13" s="202" customFormat="1" ht="15" customHeight="1">
      <c r="A21" s="223" t="s">
        <v>22</v>
      </c>
      <c r="B21" s="217" t="s">
        <v>11</v>
      </c>
      <c r="C21" s="217">
        <v>3500</v>
      </c>
      <c r="D21" s="224">
        <v>22.5</v>
      </c>
      <c r="E21" s="217" t="s">
        <v>8</v>
      </c>
      <c r="F21" s="218">
        <v>380</v>
      </c>
      <c r="G21" s="219">
        <v>241900</v>
      </c>
      <c r="H21" s="14"/>
      <c r="I21" s="110">
        <f t="shared" si="0"/>
        <v>263700</v>
      </c>
      <c r="J21" s="125"/>
      <c r="K21" s="243">
        <f t="shared" si="1"/>
        <v>256414</v>
      </c>
      <c r="M21" s="243">
        <f t="shared" si="2"/>
        <v>241900</v>
      </c>
    </row>
    <row r="22" spans="1:13" s="202" customFormat="1" ht="15" customHeight="1">
      <c r="A22" s="223" t="s">
        <v>23</v>
      </c>
      <c r="B22" s="217" t="s">
        <v>11</v>
      </c>
      <c r="C22" s="217">
        <v>3500</v>
      </c>
      <c r="D22" s="224">
        <v>30</v>
      </c>
      <c r="E22" s="217" t="s">
        <v>8</v>
      </c>
      <c r="F22" s="218">
        <v>380</v>
      </c>
      <c r="G22" s="219">
        <v>258900</v>
      </c>
      <c r="H22" s="14"/>
      <c r="I22" s="110">
        <f t="shared" si="0"/>
        <v>282300</v>
      </c>
      <c r="J22" s="125"/>
      <c r="K22" s="243">
        <f t="shared" si="1"/>
        <v>274434</v>
      </c>
      <c r="M22" s="243">
        <f t="shared" si="2"/>
        <v>258900</v>
      </c>
    </row>
    <row r="23" spans="1:13" s="202" customFormat="1" ht="15" customHeight="1">
      <c r="A23" s="239" t="s">
        <v>563</v>
      </c>
      <c r="B23" s="217" t="s">
        <v>13</v>
      </c>
      <c r="C23" s="217"/>
      <c r="D23" s="224">
        <v>52.5</v>
      </c>
      <c r="E23" s="217" t="s">
        <v>8</v>
      </c>
      <c r="F23" s="218">
        <v>380</v>
      </c>
      <c r="G23" s="219">
        <v>341200</v>
      </c>
      <c r="H23" s="206"/>
      <c r="I23" s="207">
        <f t="shared" si="0"/>
        <v>372000</v>
      </c>
      <c r="J23" s="125"/>
      <c r="K23" s="243">
        <f t="shared" si="1"/>
        <v>361672</v>
      </c>
      <c r="M23" s="243">
        <f t="shared" si="2"/>
        <v>341200</v>
      </c>
    </row>
    <row r="24" spans="1:13" s="202" customFormat="1" ht="15" customHeight="1">
      <c r="A24" s="223" t="s">
        <v>24</v>
      </c>
      <c r="B24" s="217" t="s">
        <v>13</v>
      </c>
      <c r="C24" s="217">
        <v>4500</v>
      </c>
      <c r="D24" s="224">
        <v>22.5</v>
      </c>
      <c r="E24" s="217" t="s">
        <v>8</v>
      </c>
      <c r="F24" s="218">
        <v>380</v>
      </c>
      <c r="G24" s="219">
        <v>280300</v>
      </c>
      <c r="H24" s="14"/>
      <c r="I24" s="110">
        <f t="shared" si="0"/>
        <v>305600</v>
      </c>
      <c r="J24" s="125"/>
      <c r="K24" s="243">
        <f t="shared" si="1"/>
        <v>297118</v>
      </c>
      <c r="M24" s="243">
        <f t="shared" si="2"/>
        <v>280300</v>
      </c>
    </row>
    <row r="25" spans="1:13" s="202" customFormat="1" ht="15" customHeight="1">
      <c r="A25" s="226" t="s">
        <v>25</v>
      </c>
      <c r="B25" s="217" t="s">
        <v>13</v>
      </c>
      <c r="C25" s="217">
        <v>4500</v>
      </c>
      <c r="D25" s="227">
        <v>30</v>
      </c>
      <c r="E25" s="217" t="s">
        <v>8</v>
      </c>
      <c r="F25" s="228">
        <v>380</v>
      </c>
      <c r="G25" s="219">
        <v>293100</v>
      </c>
      <c r="H25" s="14"/>
      <c r="I25" s="110">
        <f t="shared" si="0"/>
        <v>319500</v>
      </c>
      <c r="J25" s="125"/>
      <c r="K25" s="243">
        <f t="shared" si="1"/>
        <v>310686</v>
      </c>
      <c r="M25" s="243">
        <f t="shared" si="2"/>
        <v>293100</v>
      </c>
    </row>
    <row r="26" spans="1:13" s="202" customFormat="1" ht="15" customHeight="1">
      <c r="A26" s="226" t="s">
        <v>562</v>
      </c>
      <c r="B26" s="217" t="s">
        <v>13</v>
      </c>
      <c r="C26" s="217">
        <v>4500</v>
      </c>
      <c r="D26" s="227">
        <v>60</v>
      </c>
      <c r="E26" s="217" t="s">
        <v>8</v>
      </c>
      <c r="F26" s="218">
        <v>380</v>
      </c>
      <c r="G26" s="220">
        <v>316400</v>
      </c>
      <c r="H26" s="206"/>
      <c r="I26" s="207">
        <f t="shared" si="0"/>
        <v>344900</v>
      </c>
      <c r="J26" s="125"/>
      <c r="K26" s="243">
        <f t="shared" si="1"/>
        <v>335384</v>
      </c>
      <c r="M26" s="243">
        <f t="shared" si="2"/>
        <v>316400</v>
      </c>
    </row>
    <row r="27" spans="1:13" ht="15" customHeight="1">
      <c r="A27" s="252" t="s">
        <v>549</v>
      </c>
      <c r="B27" s="252"/>
      <c r="C27" s="252"/>
      <c r="D27" s="252"/>
      <c r="E27" s="252"/>
      <c r="F27" s="252"/>
      <c r="G27" s="252"/>
      <c r="H27" s="9"/>
      <c r="M27" s="243">
        <f t="shared" si="2"/>
        <v>0</v>
      </c>
    </row>
    <row r="28" spans="1:13" ht="15" customHeight="1">
      <c r="A28" s="223" t="s">
        <v>26</v>
      </c>
      <c r="B28" s="217" t="s">
        <v>13</v>
      </c>
      <c r="C28" s="217"/>
      <c r="D28" s="218">
        <v>2.25</v>
      </c>
      <c r="E28" s="217" t="s">
        <v>14</v>
      </c>
      <c r="F28" s="218">
        <v>220</v>
      </c>
      <c r="G28" s="219">
        <v>109100</v>
      </c>
      <c r="H28" s="14"/>
      <c r="I28" s="110">
        <f t="shared" si="0"/>
        <v>119000</v>
      </c>
      <c r="K28" s="243">
        <f t="shared" ref="K28:K30" si="3">G28*$K$5</f>
        <v>115646</v>
      </c>
      <c r="M28" s="243">
        <f t="shared" si="2"/>
        <v>109100</v>
      </c>
    </row>
    <row r="29" spans="1:13" ht="15" customHeight="1">
      <c r="A29" s="223" t="s">
        <v>27</v>
      </c>
      <c r="B29" s="217" t="s">
        <v>13</v>
      </c>
      <c r="C29" s="217"/>
      <c r="D29" s="218">
        <v>4.5</v>
      </c>
      <c r="E29" s="217" t="s">
        <v>14</v>
      </c>
      <c r="F29" s="218">
        <v>220</v>
      </c>
      <c r="G29" s="219">
        <v>109100</v>
      </c>
      <c r="H29" s="14"/>
      <c r="I29" s="110">
        <f t="shared" si="0"/>
        <v>119000</v>
      </c>
      <c r="K29" s="243">
        <f t="shared" si="3"/>
        <v>115646</v>
      </c>
      <c r="M29" s="243">
        <f t="shared" si="2"/>
        <v>109100</v>
      </c>
    </row>
    <row r="30" spans="1:13" ht="15" customHeight="1">
      <c r="A30" s="223" t="s">
        <v>28</v>
      </c>
      <c r="B30" s="217" t="s">
        <v>13</v>
      </c>
      <c r="C30" s="217"/>
      <c r="D30" s="218">
        <v>4.5</v>
      </c>
      <c r="E30" s="217" t="s">
        <v>14</v>
      </c>
      <c r="F30" s="218">
        <v>380</v>
      </c>
      <c r="G30" s="219">
        <v>109100</v>
      </c>
      <c r="H30" s="14"/>
      <c r="I30" s="110">
        <f t="shared" si="0"/>
        <v>119000</v>
      </c>
      <c r="K30" s="243">
        <f t="shared" si="3"/>
        <v>115646</v>
      </c>
      <c r="M30" s="243">
        <f t="shared" si="2"/>
        <v>109100</v>
      </c>
    </row>
    <row r="31" spans="1:13" ht="15" customHeight="1">
      <c r="A31" s="252" t="s">
        <v>560</v>
      </c>
      <c r="B31" s="252"/>
      <c r="C31" s="252"/>
      <c r="D31" s="252"/>
      <c r="E31" s="252"/>
      <c r="F31" s="252"/>
      <c r="G31" s="252"/>
      <c r="H31" s="9"/>
      <c r="M31" s="243">
        <f t="shared" si="2"/>
        <v>0</v>
      </c>
    </row>
    <row r="32" spans="1:13" ht="15" customHeight="1">
      <c r="A32" s="237" t="s">
        <v>552</v>
      </c>
      <c r="B32" s="217" t="s">
        <v>13</v>
      </c>
      <c r="C32" s="217"/>
      <c r="D32" s="224">
        <v>9</v>
      </c>
      <c r="E32" s="225" t="s">
        <v>14</v>
      </c>
      <c r="F32" s="218">
        <v>380</v>
      </c>
      <c r="G32" s="219">
        <v>171200</v>
      </c>
      <c r="H32" s="14"/>
      <c r="I32" s="110">
        <f t="shared" si="0"/>
        <v>186700</v>
      </c>
      <c r="K32" s="243">
        <f t="shared" ref="K32:K39" si="4">G32*$K$5</f>
        <v>181472</v>
      </c>
      <c r="M32" s="243">
        <f t="shared" si="2"/>
        <v>171200</v>
      </c>
    </row>
    <row r="33" spans="1:13" ht="15" customHeight="1">
      <c r="A33" s="237" t="s">
        <v>553</v>
      </c>
      <c r="B33" s="217" t="s">
        <v>13</v>
      </c>
      <c r="C33" s="217"/>
      <c r="D33" s="224">
        <v>18</v>
      </c>
      <c r="E33" s="225" t="s">
        <v>14</v>
      </c>
      <c r="F33" s="218">
        <v>380</v>
      </c>
      <c r="G33" s="219">
        <v>179800</v>
      </c>
      <c r="H33" s="14"/>
      <c r="I33" s="110">
        <f t="shared" si="0"/>
        <v>196000</v>
      </c>
      <c r="K33" s="243">
        <f t="shared" si="4"/>
        <v>190588</v>
      </c>
      <c r="M33" s="243">
        <f t="shared" si="2"/>
        <v>179800</v>
      </c>
    </row>
    <row r="34" spans="1:13" s="202" customFormat="1" ht="15" customHeight="1">
      <c r="A34" s="237" t="s">
        <v>554</v>
      </c>
      <c r="B34" s="217" t="s">
        <v>13</v>
      </c>
      <c r="C34" s="217"/>
      <c r="D34" s="224">
        <v>18</v>
      </c>
      <c r="E34" s="225" t="s">
        <v>14</v>
      </c>
      <c r="F34" s="218">
        <v>380</v>
      </c>
      <c r="G34" s="219">
        <v>260400</v>
      </c>
      <c r="H34" s="206"/>
      <c r="I34" s="207"/>
      <c r="J34" s="125"/>
      <c r="K34" s="243">
        <f t="shared" si="4"/>
        <v>276024</v>
      </c>
      <c r="M34" s="243">
        <f t="shared" si="2"/>
        <v>260400</v>
      </c>
    </row>
    <row r="35" spans="1:13" s="202" customFormat="1" ht="15" customHeight="1">
      <c r="A35" s="237" t="s">
        <v>555</v>
      </c>
      <c r="B35" s="217" t="s">
        <v>13</v>
      </c>
      <c r="C35" s="217"/>
      <c r="D35" s="224">
        <v>18</v>
      </c>
      <c r="E35" s="225" t="s">
        <v>14</v>
      </c>
      <c r="F35" s="218">
        <v>380</v>
      </c>
      <c r="G35" s="219">
        <v>268200</v>
      </c>
      <c r="H35" s="206"/>
      <c r="I35" s="207"/>
      <c r="J35" s="125"/>
      <c r="K35" s="243">
        <f t="shared" si="4"/>
        <v>284292</v>
      </c>
      <c r="M35" s="243">
        <f t="shared" si="2"/>
        <v>268200</v>
      </c>
    </row>
    <row r="36" spans="1:13" s="202" customFormat="1" ht="15" customHeight="1">
      <c r="A36" s="237" t="s">
        <v>556</v>
      </c>
      <c r="B36" s="217" t="s">
        <v>13</v>
      </c>
      <c r="C36" s="217"/>
      <c r="D36" s="224">
        <v>9</v>
      </c>
      <c r="E36" s="225" t="s">
        <v>14</v>
      </c>
      <c r="F36" s="218">
        <v>380</v>
      </c>
      <c r="G36" s="219">
        <v>160100</v>
      </c>
      <c r="H36" s="14"/>
      <c r="I36" s="110">
        <f t="shared" ref="I36:I37" si="5">CEILING(G36*$I$6,100)</f>
        <v>174600</v>
      </c>
      <c r="K36" s="243">
        <f t="shared" si="4"/>
        <v>169706</v>
      </c>
      <c r="M36" s="243">
        <f t="shared" si="2"/>
        <v>160100</v>
      </c>
    </row>
    <row r="37" spans="1:13" s="202" customFormat="1" ht="15" customHeight="1">
      <c r="A37" s="237" t="s">
        <v>557</v>
      </c>
      <c r="B37" s="217" t="s">
        <v>13</v>
      </c>
      <c r="C37" s="217"/>
      <c r="D37" s="224">
        <v>18</v>
      </c>
      <c r="E37" s="225" t="s">
        <v>14</v>
      </c>
      <c r="F37" s="218">
        <v>380</v>
      </c>
      <c r="G37" s="219">
        <v>168500</v>
      </c>
      <c r="H37" s="14"/>
      <c r="I37" s="110">
        <f t="shared" si="5"/>
        <v>183700</v>
      </c>
      <c r="K37" s="243">
        <f t="shared" si="4"/>
        <v>178610</v>
      </c>
      <c r="M37" s="243">
        <f t="shared" si="2"/>
        <v>168500</v>
      </c>
    </row>
    <row r="38" spans="1:13" s="202" customFormat="1" ht="15" customHeight="1">
      <c r="A38" s="237" t="s">
        <v>558</v>
      </c>
      <c r="B38" s="217" t="s">
        <v>13</v>
      </c>
      <c r="C38" s="217"/>
      <c r="D38" s="224">
        <v>18</v>
      </c>
      <c r="E38" s="225" t="s">
        <v>14</v>
      </c>
      <c r="F38" s="218">
        <v>380</v>
      </c>
      <c r="G38" s="220">
        <v>257200</v>
      </c>
      <c r="H38" s="206"/>
      <c r="I38" s="207"/>
      <c r="J38" s="125"/>
      <c r="K38" s="243">
        <f t="shared" si="4"/>
        <v>272632</v>
      </c>
      <c r="M38" s="243">
        <f t="shared" si="2"/>
        <v>257200</v>
      </c>
    </row>
    <row r="39" spans="1:13" s="202" customFormat="1" ht="15" customHeight="1">
      <c r="A39" s="237" t="s">
        <v>559</v>
      </c>
      <c r="B39" s="217" t="s">
        <v>13</v>
      </c>
      <c r="C39" s="217"/>
      <c r="D39" s="224">
        <v>18</v>
      </c>
      <c r="E39" s="225" t="s">
        <v>14</v>
      </c>
      <c r="F39" s="218">
        <v>380</v>
      </c>
      <c r="G39" s="220">
        <v>265900</v>
      </c>
      <c r="H39" s="206"/>
      <c r="I39" s="207"/>
      <c r="J39" s="125"/>
      <c r="K39" s="243">
        <f t="shared" si="4"/>
        <v>281854</v>
      </c>
      <c r="M39" s="243">
        <f t="shared" si="2"/>
        <v>265900</v>
      </c>
    </row>
    <row r="40" spans="1:13" ht="15" customHeight="1">
      <c r="A40" s="251" t="s">
        <v>29</v>
      </c>
      <c r="B40" s="251"/>
      <c r="C40" s="251"/>
      <c r="D40" s="251"/>
      <c r="E40" s="251"/>
      <c r="F40" s="251"/>
      <c r="G40" s="251"/>
      <c r="H40" s="9"/>
      <c r="M40" s="243">
        <f t="shared" si="2"/>
        <v>0</v>
      </c>
    </row>
    <row r="41" spans="1:13" ht="15" customHeight="1">
      <c r="A41" s="238" t="s">
        <v>561</v>
      </c>
      <c r="B41" s="11" t="s">
        <v>13</v>
      </c>
      <c r="C41" s="11"/>
      <c r="D41" s="15">
        <v>3.6</v>
      </c>
      <c r="E41" s="16" t="s">
        <v>8</v>
      </c>
      <c r="F41" s="12">
        <v>220</v>
      </c>
      <c r="G41" s="13">
        <v>330500</v>
      </c>
      <c r="H41" s="14"/>
      <c r="I41" s="110">
        <f t="shared" si="0"/>
        <v>360300</v>
      </c>
      <c r="J41" s="125"/>
      <c r="K41" s="243">
        <f t="shared" ref="K41:K42" si="6">G41*$K$5</f>
        <v>350330</v>
      </c>
      <c r="M41" s="243">
        <f t="shared" si="2"/>
        <v>330500</v>
      </c>
    </row>
    <row r="42" spans="1:13" ht="15" customHeight="1">
      <c r="A42" s="17" t="s">
        <v>561</v>
      </c>
      <c r="B42" s="18" t="s">
        <v>13</v>
      </c>
      <c r="C42" s="18"/>
      <c r="D42" s="19">
        <v>3.6</v>
      </c>
      <c r="E42" s="20" t="s">
        <v>8</v>
      </c>
      <c r="F42" s="21">
        <v>380</v>
      </c>
      <c r="G42" s="94">
        <v>330500</v>
      </c>
      <c r="H42" s="14"/>
      <c r="I42" s="110">
        <f t="shared" si="0"/>
        <v>360300</v>
      </c>
      <c r="J42" s="125"/>
      <c r="K42" s="243">
        <f t="shared" si="6"/>
        <v>350330</v>
      </c>
      <c r="M42" s="243">
        <f t="shared" si="2"/>
        <v>330500</v>
      </c>
    </row>
    <row r="43" spans="1:13" ht="2.25" customHeight="1">
      <c r="A43" s="22"/>
      <c r="B43" s="22"/>
      <c r="C43" s="22"/>
      <c r="D43" s="23"/>
      <c r="E43" s="23"/>
      <c r="F43" s="24"/>
      <c r="G43" s="25"/>
      <c r="H43" s="14"/>
    </row>
    <row r="44" spans="1:13" ht="39" customHeight="1">
      <c r="A44" s="258" t="s">
        <v>73</v>
      </c>
      <c r="B44" s="258"/>
      <c r="C44" s="258"/>
      <c r="D44" s="258"/>
      <c r="E44" s="258"/>
      <c r="F44" s="258"/>
      <c r="G44" s="258"/>
      <c r="H44" s="14"/>
    </row>
    <row r="45" spans="1:13" ht="15" customHeight="1">
      <c r="A45" s="259" t="s">
        <v>551</v>
      </c>
      <c r="B45" s="259"/>
      <c r="C45" s="259"/>
      <c r="D45" s="259"/>
      <c r="E45" s="259"/>
      <c r="F45" s="259"/>
      <c r="G45" s="259"/>
      <c r="H45" s="14"/>
    </row>
    <row r="46" spans="1:13" s="4" customFormat="1" ht="15" customHeight="1">
      <c r="A46" s="260" t="s">
        <v>30</v>
      </c>
      <c r="B46" s="260"/>
      <c r="C46" s="260"/>
      <c r="D46" s="260"/>
      <c r="E46" s="260"/>
      <c r="F46" s="260"/>
      <c r="G46" s="260"/>
      <c r="H46" s="3"/>
      <c r="I46" s="111"/>
    </row>
    <row r="47" spans="1:13" s="4" customFormat="1" ht="6.75" customHeight="1">
      <c r="A47" s="27"/>
      <c r="B47" s="27"/>
      <c r="C47" s="99"/>
      <c r="D47" s="27"/>
      <c r="E47" s="27"/>
      <c r="F47" s="27"/>
      <c r="G47" s="27"/>
      <c r="H47" s="3"/>
      <c r="I47" s="111"/>
    </row>
    <row r="48" spans="1:13" ht="16.5" customHeight="1">
      <c r="A48" s="254" t="s">
        <v>31</v>
      </c>
      <c r="B48" s="254"/>
      <c r="C48" s="254"/>
      <c r="D48" s="254"/>
      <c r="E48" s="254"/>
      <c r="F48" s="254"/>
      <c r="G48" s="254"/>
      <c r="H48" s="6"/>
    </row>
    <row r="49" spans="1:9" ht="2.25" customHeight="1">
      <c r="A49" s="7"/>
      <c r="B49" s="7"/>
      <c r="C49" s="7"/>
      <c r="D49" s="7"/>
      <c r="E49" s="7"/>
      <c r="F49" s="7"/>
      <c r="G49" s="8"/>
    </row>
    <row r="50" spans="1:9" ht="14.25" customHeight="1">
      <c r="A50" s="255" t="s">
        <v>1</v>
      </c>
      <c r="B50" s="256" t="s">
        <v>32</v>
      </c>
      <c r="C50" s="256"/>
      <c r="D50" s="256"/>
      <c r="E50" s="256"/>
      <c r="F50" s="256"/>
      <c r="G50" s="257" t="s">
        <v>165</v>
      </c>
      <c r="H50" s="9"/>
    </row>
    <row r="51" spans="1:9" ht="15" hidden="1" customHeight="1">
      <c r="A51" s="255"/>
      <c r="B51" s="256"/>
      <c r="C51" s="256"/>
      <c r="D51" s="256"/>
      <c r="E51" s="256"/>
      <c r="F51" s="256"/>
      <c r="G51" s="257"/>
      <c r="H51" s="9"/>
    </row>
    <row r="52" spans="1:9" ht="15" customHeight="1">
      <c r="A52" s="10" t="s">
        <v>33</v>
      </c>
      <c r="B52" s="262" t="s">
        <v>220</v>
      </c>
      <c r="C52" s="262"/>
      <c r="D52" s="262"/>
      <c r="E52" s="262"/>
      <c r="F52" s="262"/>
      <c r="G52" s="13">
        <v>22100</v>
      </c>
      <c r="H52" s="14"/>
      <c r="I52" s="110">
        <f t="shared" ref="I52:I54" si="7">CEILING(G52*$I$6,100)</f>
        <v>24100</v>
      </c>
    </row>
    <row r="53" spans="1:9" ht="15" customHeight="1">
      <c r="A53" s="10" t="s">
        <v>34</v>
      </c>
      <c r="B53" s="262" t="s">
        <v>218</v>
      </c>
      <c r="C53" s="262"/>
      <c r="D53" s="262"/>
      <c r="E53" s="262"/>
      <c r="F53" s="262"/>
      <c r="G53" s="13">
        <v>36600</v>
      </c>
      <c r="H53" s="14"/>
      <c r="I53" s="110">
        <f t="shared" si="7"/>
        <v>39900</v>
      </c>
    </row>
    <row r="54" spans="1:9" ht="15" customHeight="1">
      <c r="A54" s="17" t="s">
        <v>35</v>
      </c>
      <c r="B54" s="263" t="s">
        <v>219</v>
      </c>
      <c r="C54" s="263"/>
      <c r="D54" s="263"/>
      <c r="E54" s="263"/>
      <c r="F54" s="263"/>
      <c r="G54" s="94">
        <v>49600</v>
      </c>
      <c r="H54" s="14"/>
      <c r="I54" s="110">
        <f t="shared" si="7"/>
        <v>54100</v>
      </c>
    </row>
    <row r="55" spans="1:9" ht="4.5" customHeight="1"/>
    <row r="56" spans="1:9" ht="26.25" customHeight="1">
      <c r="A56" s="264" t="s">
        <v>36</v>
      </c>
      <c r="B56" s="265"/>
      <c r="C56" s="265"/>
      <c r="D56" s="265"/>
      <c r="E56" s="265"/>
      <c r="F56" s="265"/>
      <c r="G56" s="265"/>
    </row>
    <row r="57" spans="1:9" ht="15.75" hidden="1" customHeight="1">
      <c r="A57" s="261"/>
      <c r="B57" s="261"/>
      <c r="C57" s="261"/>
      <c r="D57" s="261"/>
      <c r="E57" s="261"/>
      <c r="F57" s="261"/>
      <c r="G57" s="261"/>
    </row>
  </sheetData>
  <mergeCells count="25">
    <mergeCell ref="A57:G57"/>
    <mergeCell ref="B52:F52"/>
    <mergeCell ref="B53:F53"/>
    <mergeCell ref="B54:F54"/>
    <mergeCell ref="A56:G56"/>
    <mergeCell ref="A44:G44"/>
    <mergeCell ref="A45:G45"/>
    <mergeCell ref="A46:G46"/>
    <mergeCell ref="A48:G48"/>
    <mergeCell ref="A50:A51"/>
    <mergeCell ref="B50:F51"/>
    <mergeCell ref="G50:G51"/>
    <mergeCell ref="A7:G7"/>
    <mergeCell ref="A27:G27"/>
    <mergeCell ref="A31:G31"/>
    <mergeCell ref="A40:G40"/>
    <mergeCell ref="A1:G1"/>
    <mergeCell ref="A3:G3"/>
    <mergeCell ref="A5:A6"/>
    <mergeCell ref="B5:B6"/>
    <mergeCell ref="D5:D6"/>
    <mergeCell ref="E5:E6"/>
    <mergeCell ref="F5:F6"/>
    <mergeCell ref="G5:G6"/>
    <mergeCell ref="C5:C6"/>
  </mergeCells>
  <pageMargins left="0.39370078740157483" right="0.19685039370078741" top="0.39370078740157483" bottom="0.19685039370078741" header="0.51181102362204722" footer="0.51181102362204722"/>
  <pageSetup paperSize="9" firstPageNumber="0" orientation="portrait" horizontalDpi="300" verticalDpi="300" r:id="rId1"/>
  <headerFooter alignWithMargins="0">
    <oddFooter>&amp;L&amp;"Arial Cyr,полужирный"2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P56"/>
  <sheetViews>
    <sheetView topLeftCell="A3" zoomScale="85" zoomScaleNormal="85" workbookViewId="0">
      <selection activeCell="O13" sqref="O13"/>
    </sheetView>
  </sheetViews>
  <sheetFormatPr defaultRowHeight="12.75"/>
  <cols>
    <col min="1" max="1" width="39" style="1" customWidth="1"/>
    <col min="2" max="2" width="13.28515625" style="1" customWidth="1"/>
    <col min="3" max="3" width="9.42578125" style="1" customWidth="1"/>
    <col min="4" max="4" width="11.140625" style="1" customWidth="1"/>
    <col min="5" max="5" width="10.28515625" style="1" customWidth="1"/>
    <col min="6" max="6" width="12.5703125" style="2" customWidth="1"/>
    <col min="7" max="7" width="1.28515625" style="3" customWidth="1"/>
    <col min="8" max="8" width="9.140625" style="201" customWidth="1"/>
    <col min="9" max="9" width="8.42578125" style="1" customWidth="1"/>
    <col min="10" max="10" width="7.85546875" style="1" customWidth="1"/>
    <col min="11" max="11" width="10.42578125" style="1" hidden="1" customWidth="1"/>
    <col min="12" max="12" width="9.42578125" style="1" customWidth="1"/>
    <col min="13" max="13" width="14.28515625" style="1" hidden="1" customWidth="1"/>
    <col min="14" max="14" width="5.7109375" style="1" customWidth="1"/>
    <col min="15" max="15" width="11.28515625" style="1" customWidth="1"/>
    <col min="16" max="16384" width="9.140625" style="1"/>
  </cols>
  <sheetData>
    <row r="1" spans="1:13" ht="12.75" hidden="1" customHeight="1">
      <c r="A1" s="253"/>
      <c r="B1" s="253"/>
      <c r="C1" s="253"/>
      <c r="D1" s="253"/>
      <c r="E1" s="253"/>
      <c r="F1" s="253"/>
      <c r="G1" s="5"/>
    </row>
    <row r="2" spans="1:13" ht="12.75" hidden="1" customHeight="1"/>
    <row r="3" spans="1:13" ht="16.5">
      <c r="A3" s="254" t="s">
        <v>37</v>
      </c>
      <c r="B3" s="254"/>
      <c r="C3" s="254"/>
      <c r="D3" s="254"/>
      <c r="E3" s="254"/>
      <c r="F3" s="254"/>
    </row>
    <row r="4" spans="1:13" ht="3.75" customHeight="1">
      <c r="A4" s="7"/>
      <c r="B4" s="7"/>
      <c r="C4" s="7"/>
      <c r="D4" s="7"/>
      <c r="E4" s="7"/>
      <c r="F4" s="8"/>
    </row>
    <row r="5" spans="1:13" ht="15" customHeight="1">
      <c r="A5" s="255" t="s">
        <v>1</v>
      </c>
      <c r="B5" s="255"/>
      <c r="C5" s="256" t="s">
        <v>2</v>
      </c>
      <c r="D5" s="256" t="s">
        <v>38</v>
      </c>
      <c r="E5" s="256" t="s">
        <v>229</v>
      </c>
      <c r="F5" s="257" t="s">
        <v>5</v>
      </c>
      <c r="G5" s="9"/>
      <c r="K5" s="244"/>
    </row>
    <row r="6" spans="1:13" ht="15" customHeight="1">
      <c r="A6" s="255"/>
      <c r="B6" s="255"/>
      <c r="C6" s="256"/>
      <c r="D6" s="256"/>
      <c r="E6" s="256"/>
      <c r="F6" s="257"/>
      <c r="G6" s="9"/>
      <c r="K6" s="240"/>
    </row>
    <row r="7" spans="1:13" ht="15" customHeight="1">
      <c r="A7" s="251" t="s">
        <v>39</v>
      </c>
      <c r="B7" s="251"/>
      <c r="C7" s="251"/>
      <c r="D7" s="251"/>
      <c r="E7" s="251"/>
      <c r="F7" s="251"/>
      <c r="G7" s="9"/>
      <c r="K7" s="240"/>
    </row>
    <row r="8" spans="1:13" ht="15" customHeight="1">
      <c r="A8" s="268" t="s">
        <v>256</v>
      </c>
      <c r="B8" s="268"/>
      <c r="C8" s="11" t="s">
        <v>13</v>
      </c>
      <c r="D8" s="12" t="s">
        <v>14</v>
      </c>
      <c r="E8" s="12">
        <v>220</v>
      </c>
      <c r="F8" s="13">
        <v>153000</v>
      </c>
      <c r="J8" s="125"/>
      <c r="K8" s="243">
        <f>F8*Электро!$K$5</f>
        <v>162180</v>
      </c>
      <c r="M8" s="243">
        <f>CEILING(F8,100)</f>
        <v>153000</v>
      </c>
    </row>
    <row r="9" spans="1:13" ht="15" customHeight="1">
      <c r="A9" s="268" t="s">
        <v>40</v>
      </c>
      <c r="B9" s="268"/>
      <c r="C9" s="11" t="s">
        <v>13</v>
      </c>
      <c r="D9" s="12" t="s">
        <v>14</v>
      </c>
      <c r="E9" s="12">
        <v>220</v>
      </c>
      <c r="F9" s="13">
        <v>192400</v>
      </c>
      <c r="J9" s="125"/>
      <c r="K9" s="243">
        <f>F9*Электро!$K$5</f>
        <v>203944</v>
      </c>
      <c r="M9" s="243">
        <f t="shared" ref="M9:M53" si="0">CEILING(F9,100)</f>
        <v>192400</v>
      </c>
    </row>
    <row r="10" spans="1:13" ht="15" customHeight="1">
      <c r="A10" s="266" t="s">
        <v>41</v>
      </c>
      <c r="B10" s="266"/>
      <c r="C10" s="217" t="s">
        <v>13</v>
      </c>
      <c r="D10" s="218" t="s">
        <v>14</v>
      </c>
      <c r="E10" s="218">
        <v>220</v>
      </c>
      <c r="F10" s="219">
        <v>255400</v>
      </c>
      <c r="H10" s="125"/>
      <c r="J10" s="125"/>
      <c r="K10" s="243">
        <f>F10*Электро!$K$5</f>
        <v>270724</v>
      </c>
      <c r="M10" s="243">
        <f t="shared" si="0"/>
        <v>255400</v>
      </c>
    </row>
    <row r="11" spans="1:13" ht="15" customHeight="1">
      <c r="A11" s="266" t="s">
        <v>42</v>
      </c>
      <c r="B11" s="266"/>
      <c r="C11" s="217" t="s">
        <v>11</v>
      </c>
      <c r="D11" s="218" t="s">
        <v>14</v>
      </c>
      <c r="E11" s="218">
        <v>220</v>
      </c>
      <c r="F11" s="219">
        <v>302800</v>
      </c>
      <c r="H11" s="125"/>
      <c r="J11" s="125"/>
      <c r="K11" s="243">
        <f>F11*Электро!$K$5</f>
        <v>320968</v>
      </c>
      <c r="M11" s="243">
        <f t="shared" si="0"/>
        <v>302800</v>
      </c>
    </row>
    <row r="12" spans="1:13" ht="15" customHeight="1">
      <c r="A12" s="266" t="s">
        <v>43</v>
      </c>
      <c r="B12" s="266"/>
      <c r="C12" s="217" t="s">
        <v>13</v>
      </c>
      <c r="D12" s="218" t="s">
        <v>14</v>
      </c>
      <c r="E12" s="218">
        <v>220</v>
      </c>
      <c r="F12" s="219">
        <v>323600</v>
      </c>
      <c r="H12" s="125"/>
      <c r="J12" s="125"/>
      <c r="K12" s="243">
        <f>F12*Электро!$K$5</f>
        <v>343016</v>
      </c>
      <c r="M12" s="243">
        <f t="shared" si="0"/>
        <v>323600</v>
      </c>
    </row>
    <row r="13" spans="1:13" ht="15" customHeight="1">
      <c r="A13" s="266" t="s">
        <v>44</v>
      </c>
      <c r="B13" s="266"/>
      <c r="C13" s="217" t="s">
        <v>11</v>
      </c>
      <c r="D13" s="218" t="s">
        <v>14</v>
      </c>
      <c r="E13" s="218">
        <v>220</v>
      </c>
      <c r="F13" s="219">
        <v>323600</v>
      </c>
      <c r="H13" s="125"/>
      <c r="K13" s="243">
        <f>F13*Электро!$K$5</f>
        <v>343016</v>
      </c>
      <c r="M13" s="243">
        <f t="shared" si="0"/>
        <v>323600</v>
      </c>
    </row>
    <row r="14" spans="1:13" ht="15" customHeight="1">
      <c r="A14" s="266" t="s">
        <v>45</v>
      </c>
      <c r="B14" s="266"/>
      <c r="C14" s="217" t="s">
        <v>13</v>
      </c>
      <c r="D14" s="218" t="s">
        <v>14</v>
      </c>
      <c r="E14" s="218">
        <v>380</v>
      </c>
      <c r="F14" s="219">
        <v>334100</v>
      </c>
      <c r="H14" s="125"/>
      <c r="J14" s="125"/>
      <c r="K14" s="243">
        <f>F14*Электро!$K$5</f>
        <v>354146</v>
      </c>
      <c r="M14" s="243">
        <f t="shared" si="0"/>
        <v>334100</v>
      </c>
    </row>
    <row r="15" spans="1:13" ht="15" customHeight="1">
      <c r="A15" s="266" t="s">
        <v>46</v>
      </c>
      <c r="B15" s="266"/>
      <c r="C15" s="217" t="s">
        <v>13</v>
      </c>
      <c r="D15" s="218" t="s">
        <v>14</v>
      </c>
      <c r="E15" s="218">
        <v>380</v>
      </c>
      <c r="F15" s="219">
        <v>387200</v>
      </c>
      <c r="H15" s="125"/>
      <c r="J15" s="125"/>
      <c r="K15" s="243">
        <f>F15*Электро!$K$5</f>
        <v>410432</v>
      </c>
      <c r="M15" s="243">
        <f t="shared" si="0"/>
        <v>387200</v>
      </c>
    </row>
    <row r="16" spans="1:13" ht="15" customHeight="1">
      <c r="A16" s="266" t="s">
        <v>47</v>
      </c>
      <c r="B16" s="266"/>
      <c r="C16" s="217" t="s">
        <v>13</v>
      </c>
      <c r="D16" s="218" t="s">
        <v>14</v>
      </c>
      <c r="E16" s="218">
        <v>380</v>
      </c>
      <c r="F16" s="219">
        <v>410300</v>
      </c>
      <c r="H16" s="125"/>
      <c r="J16" s="125"/>
      <c r="K16" s="243">
        <f>F16*Электро!$K$5</f>
        <v>434918</v>
      </c>
      <c r="M16" s="243">
        <f t="shared" si="0"/>
        <v>410300</v>
      </c>
    </row>
    <row r="17" spans="1:16" ht="15" customHeight="1">
      <c r="A17" s="266" t="s">
        <v>48</v>
      </c>
      <c r="B17" s="266"/>
      <c r="C17" s="217" t="s">
        <v>13</v>
      </c>
      <c r="D17" s="218" t="s">
        <v>14</v>
      </c>
      <c r="E17" s="218">
        <v>380</v>
      </c>
      <c r="F17" s="219">
        <v>485300</v>
      </c>
      <c r="H17" s="125"/>
      <c r="J17" s="125"/>
      <c r="K17" s="243">
        <f>F17*Электро!$K$5</f>
        <v>514418</v>
      </c>
      <c r="M17" s="243">
        <f t="shared" si="0"/>
        <v>485300</v>
      </c>
    </row>
    <row r="18" spans="1:16" ht="15" customHeight="1">
      <c r="A18" s="266" t="s">
        <v>49</v>
      </c>
      <c r="B18" s="266"/>
      <c r="C18" s="217" t="s">
        <v>13</v>
      </c>
      <c r="D18" s="218" t="s">
        <v>14</v>
      </c>
      <c r="E18" s="218">
        <v>380</v>
      </c>
      <c r="F18" s="219">
        <v>496900</v>
      </c>
      <c r="H18" s="125"/>
      <c r="J18" s="125"/>
      <c r="K18" s="243">
        <f>F18*Электро!$K$5</f>
        <v>526714</v>
      </c>
      <c r="M18" s="243">
        <f t="shared" si="0"/>
        <v>496900</v>
      </c>
    </row>
    <row r="19" spans="1:16" ht="15" customHeight="1">
      <c r="A19" s="266" t="s">
        <v>50</v>
      </c>
      <c r="B19" s="266"/>
      <c r="C19" s="217" t="s">
        <v>13</v>
      </c>
      <c r="D19" s="218" t="s">
        <v>14</v>
      </c>
      <c r="E19" s="218">
        <v>380</v>
      </c>
      <c r="F19" s="219">
        <v>520000</v>
      </c>
      <c r="H19" s="125"/>
      <c r="J19" s="125"/>
      <c r="K19" s="243">
        <f>F19*Электро!$K$5</f>
        <v>551200</v>
      </c>
      <c r="M19" s="243">
        <f t="shared" si="0"/>
        <v>520000</v>
      </c>
    </row>
    <row r="20" spans="1:16" ht="15" customHeight="1">
      <c r="A20" s="266" t="s">
        <v>51</v>
      </c>
      <c r="B20" s="266"/>
      <c r="C20" s="217" t="s">
        <v>13</v>
      </c>
      <c r="D20" s="218" t="s">
        <v>14</v>
      </c>
      <c r="E20" s="218">
        <v>380</v>
      </c>
      <c r="F20" s="219">
        <v>554600</v>
      </c>
      <c r="H20" s="125"/>
      <c r="J20" s="125"/>
      <c r="K20" s="243">
        <f>F20*Электро!$K$5</f>
        <v>587876</v>
      </c>
      <c r="M20" s="243">
        <f t="shared" si="0"/>
        <v>554600</v>
      </c>
    </row>
    <row r="21" spans="1:16" s="202" customFormat="1" ht="15" customHeight="1">
      <c r="A21" s="266" t="s">
        <v>520</v>
      </c>
      <c r="B21" s="266"/>
      <c r="C21" s="217" t="s">
        <v>13</v>
      </c>
      <c r="D21" s="218" t="s">
        <v>14</v>
      </c>
      <c r="E21" s="218">
        <v>380</v>
      </c>
      <c r="F21" s="220" t="s">
        <v>125</v>
      </c>
      <c r="G21" s="3"/>
      <c r="H21" s="125"/>
      <c r="J21" s="125"/>
      <c r="K21" s="243" t="e">
        <f>F21*Электро!$K$5</f>
        <v>#VALUE!</v>
      </c>
      <c r="L21" s="244"/>
      <c r="M21" s="243" t="e">
        <f t="shared" si="0"/>
        <v>#VALUE!</v>
      </c>
      <c r="N21" s="244"/>
      <c r="O21" s="244"/>
      <c r="P21" s="244"/>
    </row>
    <row r="22" spans="1:16" s="202" customFormat="1" ht="15" customHeight="1">
      <c r="A22" s="266" t="s">
        <v>521</v>
      </c>
      <c r="B22" s="266"/>
      <c r="C22" s="217" t="s">
        <v>13</v>
      </c>
      <c r="D22" s="218" t="s">
        <v>14</v>
      </c>
      <c r="E22" s="218">
        <v>380</v>
      </c>
      <c r="F22" s="220" t="s">
        <v>125</v>
      </c>
      <c r="G22" s="3"/>
      <c r="H22" s="125"/>
      <c r="J22" s="125"/>
      <c r="K22" s="243" t="e">
        <f>F22*Электро!$K$5</f>
        <v>#VALUE!</v>
      </c>
      <c r="L22" s="244"/>
      <c r="M22" s="243" t="e">
        <f t="shared" si="0"/>
        <v>#VALUE!</v>
      </c>
      <c r="N22" s="244"/>
      <c r="O22" s="244"/>
      <c r="P22" s="244"/>
    </row>
    <row r="23" spans="1:16" s="202" customFormat="1" ht="15" customHeight="1">
      <c r="A23" s="266" t="s">
        <v>522</v>
      </c>
      <c r="B23" s="266"/>
      <c r="C23" s="217" t="s">
        <v>13</v>
      </c>
      <c r="D23" s="218" t="s">
        <v>14</v>
      </c>
      <c r="E23" s="218">
        <v>380</v>
      </c>
      <c r="F23" s="220" t="s">
        <v>125</v>
      </c>
      <c r="G23" s="3"/>
      <c r="H23" s="125"/>
      <c r="J23" s="125"/>
      <c r="K23" s="243" t="e">
        <f>F23*Электро!$K$5</f>
        <v>#VALUE!</v>
      </c>
      <c r="L23" s="244"/>
      <c r="M23" s="243" t="e">
        <f t="shared" si="0"/>
        <v>#VALUE!</v>
      </c>
      <c r="N23" s="244"/>
      <c r="O23" s="244"/>
      <c r="P23" s="244"/>
    </row>
    <row r="24" spans="1:16" ht="15" customHeight="1">
      <c r="A24" s="251" t="s">
        <v>52</v>
      </c>
      <c r="B24" s="251"/>
      <c r="C24" s="251"/>
      <c r="D24" s="251"/>
      <c r="E24" s="251"/>
      <c r="F24" s="251"/>
      <c r="G24" s="9"/>
      <c r="K24" s="244"/>
      <c r="L24" s="245"/>
      <c r="M24" s="243">
        <f t="shared" si="0"/>
        <v>0</v>
      </c>
      <c r="N24" s="246"/>
      <c r="O24" s="246"/>
      <c r="P24" s="244"/>
    </row>
    <row r="25" spans="1:16" ht="15" customHeight="1">
      <c r="A25" s="267" t="s">
        <v>53</v>
      </c>
      <c r="B25" s="267"/>
      <c r="C25" s="11" t="s">
        <v>13</v>
      </c>
      <c r="D25" s="12" t="s">
        <v>14</v>
      </c>
      <c r="E25" s="12">
        <v>220</v>
      </c>
      <c r="F25" s="13">
        <v>240700</v>
      </c>
      <c r="J25" s="125"/>
      <c r="K25" s="243">
        <f>F25*Электро!$K$5</f>
        <v>255142</v>
      </c>
      <c r="L25" s="247"/>
      <c r="M25" s="243">
        <f t="shared" si="0"/>
        <v>240700</v>
      </c>
      <c r="N25" s="25"/>
      <c r="O25" s="248"/>
      <c r="P25" s="244"/>
    </row>
    <row r="26" spans="1:16" ht="15" customHeight="1">
      <c r="A26" s="267" t="s">
        <v>54</v>
      </c>
      <c r="B26" s="267"/>
      <c r="C26" s="11" t="s">
        <v>13</v>
      </c>
      <c r="D26" s="12" t="s">
        <v>14</v>
      </c>
      <c r="E26" s="12">
        <v>220</v>
      </c>
      <c r="F26" s="13">
        <v>317300</v>
      </c>
      <c r="H26" s="125"/>
      <c r="J26" s="125"/>
      <c r="K26" s="243">
        <f>F26*Электро!$K$5</f>
        <v>336338</v>
      </c>
      <c r="L26" s="247"/>
      <c r="M26" s="243">
        <f t="shared" si="0"/>
        <v>317300</v>
      </c>
      <c r="N26" s="25"/>
      <c r="O26" s="248"/>
      <c r="P26" s="244"/>
    </row>
    <row r="27" spans="1:16" ht="15" customHeight="1">
      <c r="A27" s="267" t="s">
        <v>55</v>
      </c>
      <c r="B27" s="267"/>
      <c r="C27" s="11" t="s">
        <v>13</v>
      </c>
      <c r="D27" s="12" t="s">
        <v>14</v>
      </c>
      <c r="E27" s="12">
        <v>220</v>
      </c>
      <c r="F27" s="13">
        <v>402700</v>
      </c>
      <c r="H27" s="125"/>
      <c r="J27" s="125"/>
      <c r="K27" s="243">
        <f>F27*Электро!$K$5</f>
        <v>426862</v>
      </c>
      <c r="L27" s="247"/>
      <c r="M27" s="243">
        <f t="shared" si="0"/>
        <v>402700</v>
      </c>
      <c r="N27" s="25"/>
      <c r="O27" s="248"/>
      <c r="P27" s="244"/>
    </row>
    <row r="28" spans="1:16" ht="15" customHeight="1">
      <c r="A28" s="267" t="s">
        <v>56</v>
      </c>
      <c r="B28" s="267"/>
      <c r="C28" s="11" t="s">
        <v>13</v>
      </c>
      <c r="D28" s="12" t="s">
        <v>14</v>
      </c>
      <c r="E28" s="12">
        <v>380</v>
      </c>
      <c r="F28" s="13">
        <v>413100</v>
      </c>
      <c r="H28" s="125"/>
      <c r="J28" s="125"/>
      <c r="K28" s="243">
        <f>F28*Электро!$K$5</f>
        <v>437886</v>
      </c>
      <c r="L28" s="247"/>
      <c r="M28" s="243">
        <f t="shared" si="0"/>
        <v>413100</v>
      </c>
      <c r="N28" s="25"/>
      <c r="O28" s="248"/>
      <c r="P28" s="244"/>
    </row>
    <row r="29" spans="1:16" ht="15" customHeight="1">
      <c r="A29" s="267" t="s">
        <v>57</v>
      </c>
      <c r="B29" s="267"/>
      <c r="C29" s="11" t="s">
        <v>13</v>
      </c>
      <c r="D29" s="12" t="s">
        <v>14</v>
      </c>
      <c r="E29" s="12">
        <v>380</v>
      </c>
      <c r="F29" s="13">
        <v>471100</v>
      </c>
      <c r="H29" s="125"/>
      <c r="J29" s="125"/>
      <c r="K29" s="243">
        <f>F29*Электро!$K$5</f>
        <v>499366</v>
      </c>
      <c r="L29" s="247"/>
      <c r="M29" s="243">
        <f t="shared" si="0"/>
        <v>471100</v>
      </c>
      <c r="N29" s="25"/>
      <c r="O29" s="248"/>
      <c r="P29" s="244"/>
    </row>
    <row r="30" spans="1:16" ht="15" customHeight="1">
      <c r="A30" s="267" t="s">
        <v>58</v>
      </c>
      <c r="B30" s="267"/>
      <c r="C30" s="11" t="s">
        <v>13</v>
      </c>
      <c r="D30" s="12" t="s">
        <v>14</v>
      </c>
      <c r="E30" s="12">
        <v>380</v>
      </c>
      <c r="F30" s="13">
        <v>494200</v>
      </c>
      <c r="H30" s="125"/>
      <c r="J30" s="125"/>
      <c r="K30" s="243">
        <f>F30*Электро!$K$5</f>
        <v>523852</v>
      </c>
      <c r="L30" s="247"/>
      <c r="M30" s="243">
        <f t="shared" si="0"/>
        <v>494200</v>
      </c>
      <c r="N30" s="25"/>
      <c r="O30" s="248"/>
      <c r="P30" s="244"/>
    </row>
    <row r="31" spans="1:16" ht="15" customHeight="1">
      <c r="A31" s="267" t="s">
        <v>59</v>
      </c>
      <c r="B31" s="267"/>
      <c r="C31" s="11" t="s">
        <v>13</v>
      </c>
      <c r="D31" s="12" t="s">
        <v>14</v>
      </c>
      <c r="E31" s="12">
        <v>380</v>
      </c>
      <c r="F31" s="13">
        <v>627000</v>
      </c>
      <c r="H31" s="125"/>
      <c r="K31" s="243">
        <f>F31*Электро!$K$5</f>
        <v>664620</v>
      </c>
      <c r="L31" s="247"/>
      <c r="M31" s="243">
        <f t="shared" si="0"/>
        <v>627000</v>
      </c>
      <c r="N31" s="25"/>
      <c r="O31" s="249"/>
      <c r="P31" s="244"/>
    </row>
    <row r="32" spans="1:16" ht="15" customHeight="1">
      <c r="A32" s="266" t="s">
        <v>60</v>
      </c>
      <c r="B32" s="266"/>
      <c r="C32" s="217" t="s">
        <v>13</v>
      </c>
      <c r="D32" s="218" t="s">
        <v>14</v>
      </c>
      <c r="E32" s="218">
        <v>380</v>
      </c>
      <c r="F32" s="219">
        <v>631300</v>
      </c>
      <c r="H32" s="125"/>
      <c r="J32" s="125"/>
      <c r="K32" s="243">
        <f>F32*Электро!$K$5</f>
        <v>669178</v>
      </c>
      <c r="L32" s="247"/>
      <c r="M32" s="243">
        <f t="shared" si="0"/>
        <v>631300</v>
      </c>
      <c r="N32" s="25"/>
      <c r="O32" s="248"/>
      <c r="P32" s="244"/>
    </row>
    <row r="33" spans="1:16" ht="15" customHeight="1">
      <c r="A33" s="266" t="s">
        <v>61</v>
      </c>
      <c r="B33" s="266"/>
      <c r="C33" s="217" t="s">
        <v>13</v>
      </c>
      <c r="D33" s="218" t="s">
        <v>14</v>
      </c>
      <c r="E33" s="218">
        <v>380</v>
      </c>
      <c r="F33" s="219">
        <v>654400</v>
      </c>
      <c r="H33" s="125"/>
      <c r="J33" s="125"/>
      <c r="K33" s="243">
        <f>F33*Электро!$K$5</f>
        <v>693664</v>
      </c>
      <c r="L33" s="247"/>
      <c r="M33" s="243">
        <f t="shared" si="0"/>
        <v>654400</v>
      </c>
      <c r="N33" s="25"/>
      <c r="O33" s="248"/>
      <c r="P33" s="244"/>
    </row>
    <row r="34" spans="1:16" ht="15" customHeight="1">
      <c r="A34" s="266" t="s">
        <v>62</v>
      </c>
      <c r="B34" s="266"/>
      <c r="C34" s="217" t="s">
        <v>13</v>
      </c>
      <c r="D34" s="218" t="s">
        <v>14</v>
      </c>
      <c r="E34" s="218">
        <v>380</v>
      </c>
      <c r="F34" s="219">
        <v>796600</v>
      </c>
      <c r="H34" s="125"/>
      <c r="K34" s="243">
        <f>F34*Электро!$K$5</f>
        <v>844396</v>
      </c>
      <c r="L34" s="247"/>
      <c r="M34" s="243">
        <f t="shared" si="0"/>
        <v>796600</v>
      </c>
      <c r="N34" s="25"/>
      <c r="O34" s="249"/>
      <c r="P34" s="244"/>
    </row>
    <row r="35" spans="1:16" s="202" customFormat="1" ht="15" customHeight="1">
      <c r="A35" s="266" t="s">
        <v>523</v>
      </c>
      <c r="B35" s="266"/>
      <c r="C35" s="217" t="s">
        <v>13</v>
      </c>
      <c r="D35" s="218" t="s">
        <v>14</v>
      </c>
      <c r="E35" s="218">
        <v>380</v>
      </c>
      <c r="F35" s="220" t="s">
        <v>125</v>
      </c>
      <c r="G35" s="3"/>
      <c r="H35" s="125"/>
      <c r="K35" s="243" t="e">
        <f>F35*Электро!$K$5</f>
        <v>#VALUE!</v>
      </c>
      <c r="L35" s="247"/>
      <c r="M35" s="243" t="e">
        <f t="shared" si="0"/>
        <v>#VALUE!</v>
      </c>
      <c r="N35" s="25"/>
      <c r="O35" s="249"/>
      <c r="P35" s="244"/>
    </row>
    <row r="36" spans="1:16" s="202" customFormat="1" ht="15" customHeight="1">
      <c r="A36" s="266" t="s">
        <v>524</v>
      </c>
      <c r="B36" s="266"/>
      <c r="C36" s="217" t="s">
        <v>13</v>
      </c>
      <c r="D36" s="218" t="s">
        <v>14</v>
      </c>
      <c r="E36" s="218">
        <v>380</v>
      </c>
      <c r="F36" s="220" t="s">
        <v>125</v>
      </c>
      <c r="G36" s="3"/>
      <c r="H36" s="125"/>
      <c r="K36" s="243" t="e">
        <f>F36*Электро!$K$5</f>
        <v>#VALUE!</v>
      </c>
      <c r="L36" s="247"/>
      <c r="M36" s="243" t="e">
        <f t="shared" si="0"/>
        <v>#VALUE!</v>
      </c>
      <c r="N36" s="25"/>
      <c r="O36" s="249"/>
      <c r="P36" s="244"/>
    </row>
    <row r="37" spans="1:16" s="202" customFormat="1" ht="15" customHeight="1">
      <c r="A37" s="266" t="s">
        <v>525</v>
      </c>
      <c r="B37" s="266"/>
      <c r="C37" s="217" t="s">
        <v>13</v>
      </c>
      <c r="D37" s="218" t="s">
        <v>14</v>
      </c>
      <c r="E37" s="218">
        <v>380</v>
      </c>
      <c r="F37" s="220" t="s">
        <v>125</v>
      </c>
      <c r="G37" s="3"/>
      <c r="H37" s="125"/>
      <c r="K37" s="243" t="e">
        <f>F37*Электро!$K$5</f>
        <v>#VALUE!</v>
      </c>
      <c r="L37" s="247"/>
      <c r="M37" s="243" t="e">
        <f t="shared" si="0"/>
        <v>#VALUE!</v>
      </c>
      <c r="N37" s="25"/>
      <c r="O37" s="249"/>
      <c r="P37" s="244"/>
    </row>
    <row r="38" spans="1:16" ht="15" customHeight="1">
      <c r="A38" s="252" t="s">
        <v>63</v>
      </c>
      <c r="B38" s="252"/>
      <c r="C38" s="252"/>
      <c r="D38" s="252"/>
      <c r="E38" s="252"/>
      <c r="F38" s="252"/>
      <c r="G38" s="9"/>
      <c r="M38" s="243">
        <f t="shared" si="0"/>
        <v>0</v>
      </c>
    </row>
    <row r="39" spans="1:16" ht="15" customHeight="1">
      <c r="A39" s="266" t="s">
        <v>64</v>
      </c>
      <c r="B39" s="266"/>
      <c r="C39" s="217" t="s">
        <v>13</v>
      </c>
      <c r="D39" s="218" t="s">
        <v>14</v>
      </c>
      <c r="E39" s="218">
        <v>220</v>
      </c>
      <c r="F39" s="219">
        <v>739100</v>
      </c>
      <c r="H39" s="125"/>
      <c r="J39" s="125"/>
      <c r="K39" s="243">
        <f>F39*Электро!$K$5</f>
        <v>783446</v>
      </c>
      <c r="M39" s="243">
        <f t="shared" si="0"/>
        <v>739100</v>
      </c>
    </row>
    <row r="40" spans="1:16" ht="15" customHeight="1">
      <c r="A40" s="266" t="s">
        <v>65</v>
      </c>
      <c r="B40" s="266"/>
      <c r="C40" s="217" t="s">
        <v>13</v>
      </c>
      <c r="D40" s="218" t="s">
        <v>14</v>
      </c>
      <c r="E40" s="218">
        <v>380</v>
      </c>
      <c r="F40" s="219">
        <v>748100</v>
      </c>
      <c r="H40" s="125"/>
      <c r="J40" s="125"/>
      <c r="K40" s="243">
        <f>F40*Электро!$K$5</f>
        <v>792986</v>
      </c>
      <c r="M40" s="243">
        <f t="shared" si="0"/>
        <v>748100</v>
      </c>
    </row>
    <row r="41" spans="1:16" ht="15" customHeight="1">
      <c r="A41" s="266" t="s">
        <v>66</v>
      </c>
      <c r="B41" s="266"/>
      <c r="C41" s="217" t="s">
        <v>13</v>
      </c>
      <c r="D41" s="218" t="s">
        <v>14</v>
      </c>
      <c r="E41" s="218">
        <v>380</v>
      </c>
      <c r="F41" s="219">
        <v>853200</v>
      </c>
      <c r="H41" s="125"/>
      <c r="J41" s="125"/>
      <c r="K41" s="243">
        <f>F41*Электро!$K$5</f>
        <v>904392</v>
      </c>
      <c r="M41" s="243">
        <f t="shared" si="0"/>
        <v>853200</v>
      </c>
    </row>
    <row r="42" spans="1:16" ht="15" customHeight="1">
      <c r="A42" s="266" t="s">
        <v>67</v>
      </c>
      <c r="B42" s="266"/>
      <c r="C42" s="217" t="s">
        <v>13</v>
      </c>
      <c r="D42" s="218" t="s">
        <v>14</v>
      </c>
      <c r="E42" s="218">
        <v>380</v>
      </c>
      <c r="F42" s="219">
        <v>928400</v>
      </c>
      <c r="H42" s="125"/>
      <c r="J42" s="125"/>
      <c r="K42" s="243">
        <f>F42*Электро!$K$5</f>
        <v>984104</v>
      </c>
      <c r="M42" s="243">
        <f t="shared" si="0"/>
        <v>928400</v>
      </c>
    </row>
    <row r="43" spans="1:16" s="202" customFormat="1" ht="15" customHeight="1">
      <c r="A43" s="266" t="s">
        <v>526</v>
      </c>
      <c r="B43" s="266"/>
      <c r="C43" s="217" t="s">
        <v>13</v>
      </c>
      <c r="D43" s="218" t="s">
        <v>14</v>
      </c>
      <c r="E43" s="218">
        <v>380</v>
      </c>
      <c r="F43" s="220">
        <v>1527500</v>
      </c>
      <c r="G43" s="208"/>
      <c r="H43" s="125"/>
      <c r="J43" s="125"/>
      <c r="K43" s="243">
        <f>F43*Электро!$K$5</f>
        <v>1619150</v>
      </c>
      <c r="M43" s="243">
        <f t="shared" si="0"/>
        <v>1527500</v>
      </c>
    </row>
    <row r="44" spans="1:16" s="202" customFormat="1" ht="15" customHeight="1">
      <c r="A44" s="266" t="s">
        <v>540</v>
      </c>
      <c r="B44" s="266"/>
      <c r="C44" s="217" t="s">
        <v>13</v>
      </c>
      <c r="D44" s="218" t="s">
        <v>14</v>
      </c>
      <c r="E44" s="218">
        <v>380</v>
      </c>
      <c r="F44" s="220">
        <v>1484000</v>
      </c>
      <c r="G44" s="208"/>
      <c r="H44" s="125"/>
      <c r="J44" s="125"/>
      <c r="K44" s="243">
        <f>F44*Электро!$K$5</f>
        <v>1573040</v>
      </c>
      <c r="M44" s="243">
        <f t="shared" si="0"/>
        <v>1484000</v>
      </c>
    </row>
    <row r="45" spans="1:16" s="202" customFormat="1" ht="15" customHeight="1">
      <c r="A45" s="266" t="s">
        <v>541</v>
      </c>
      <c r="B45" s="266"/>
      <c r="C45" s="217" t="s">
        <v>13</v>
      </c>
      <c r="D45" s="218" t="s">
        <v>14</v>
      </c>
      <c r="E45" s="218">
        <v>380</v>
      </c>
      <c r="F45" s="220">
        <v>1901700</v>
      </c>
      <c r="G45" s="208"/>
      <c r="H45" s="125"/>
      <c r="J45" s="125"/>
      <c r="K45" s="243">
        <f>F45*Электро!$K$5</f>
        <v>2015802</v>
      </c>
      <c r="M45" s="243">
        <f t="shared" si="0"/>
        <v>1901700</v>
      </c>
    </row>
    <row r="46" spans="1:16" ht="15" customHeight="1">
      <c r="A46" s="252" t="s">
        <v>68</v>
      </c>
      <c r="B46" s="252"/>
      <c r="C46" s="252"/>
      <c r="D46" s="252"/>
      <c r="E46" s="252"/>
      <c r="F46" s="252"/>
      <c r="G46" s="9"/>
      <c r="M46" s="243">
        <f t="shared" si="0"/>
        <v>0</v>
      </c>
    </row>
    <row r="47" spans="1:16" ht="15" customHeight="1">
      <c r="A47" s="266" t="s">
        <v>69</v>
      </c>
      <c r="B47" s="266"/>
      <c r="C47" s="217" t="s">
        <v>13</v>
      </c>
      <c r="D47" s="218" t="s">
        <v>14</v>
      </c>
      <c r="E47" s="218">
        <v>220</v>
      </c>
      <c r="F47" s="219">
        <v>805200</v>
      </c>
      <c r="H47" s="125"/>
      <c r="J47" s="125"/>
      <c r="K47" s="243">
        <f>F47*Электро!$K$5</f>
        <v>853512</v>
      </c>
      <c r="M47" s="243">
        <f t="shared" si="0"/>
        <v>805200</v>
      </c>
    </row>
    <row r="48" spans="1:16" ht="15" customHeight="1">
      <c r="A48" s="266" t="s">
        <v>70</v>
      </c>
      <c r="B48" s="266"/>
      <c r="C48" s="218" t="s">
        <v>13</v>
      </c>
      <c r="D48" s="218" t="s">
        <v>14</v>
      </c>
      <c r="E48" s="218">
        <v>380</v>
      </c>
      <c r="F48" s="219">
        <v>814200</v>
      </c>
      <c r="H48" s="125"/>
      <c r="J48" s="125"/>
      <c r="K48" s="243">
        <f>F48*Электро!$K$5</f>
        <v>863052</v>
      </c>
      <c r="M48" s="243">
        <f t="shared" si="0"/>
        <v>814200</v>
      </c>
    </row>
    <row r="49" spans="1:13" ht="15" customHeight="1">
      <c r="A49" s="266" t="s">
        <v>71</v>
      </c>
      <c r="B49" s="266"/>
      <c r="C49" s="218" t="s">
        <v>13</v>
      </c>
      <c r="D49" s="218" t="s">
        <v>14</v>
      </c>
      <c r="E49" s="218">
        <v>380</v>
      </c>
      <c r="F49" s="219">
        <v>922400</v>
      </c>
      <c r="H49" s="125"/>
      <c r="J49" s="125"/>
      <c r="K49" s="243">
        <f>F49*Электро!$K$5</f>
        <v>977744</v>
      </c>
      <c r="M49" s="243">
        <f t="shared" si="0"/>
        <v>922400</v>
      </c>
    </row>
    <row r="50" spans="1:13" ht="15" customHeight="1">
      <c r="A50" s="266" t="s">
        <v>72</v>
      </c>
      <c r="B50" s="266"/>
      <c r="C50" s="218" t="s">
        <v>13</v>
      </c>
      <c r="D50" s="218" t="s">
        <v>14</v>
      </c>
      <c r="E50" s="218">
        <v>380</v>
      </c>
      <c r="F50" s="219">
        <v>997400</v>
      </c>
      <c r="H50" s="125"/>
      <c r="J50" s="125"/>
      <c r="K50" s="243">
        <f>F50*Электро!$K$5</f>
        <v>1057244</v>
      </c>
      <c r="M50" s="243">
        <f t="shared" si="0"/>
        <v>997400</v>
      </c>
    </row>
    <row r="51" spans="1:13" s="202" customFormat="1" ht="15" customHeight="1">
      <c r="A51" s="266" t="s">
        <v>527</v>
      </c>
      <c r="B51" s="266"/>
      <c r="C51" s="218" t="s">
        <v>13</v>
      </c>
      <c r="D51" s="218" t="s">
        <v>14</v>
      </c>
      <c r="E51" s="218">
        <v>380</v>
      </c>
      <c r="F51" s="219">
        <v>1688400</v>
      </c>
      <c r="G51" s="208"/>
      <c r="H51" s="125"/>
      <c r="J51" s="125"/>
      <c r="K51" s="243">
        <f>F51*Электро!$K$5</f>
        <v>1789704</v>
      </c>
      <c r="M51" s="243">
        <f t="shared" si="0"/>
        <v>1688400</v>
      </c>
    </row>
    <row r="52" spans="1:13" s="202" customFormat="1" ht="15" customHeight="1">
      <c r="A52" s="266" t="s">
        <v>542</v>
      </c>
      <c r="B52" s="266"/>
      <c r="C52" s="218" t="s">
        <v>13</v>
      </c>
      <c r="D52" s="218" t="s">
        <v>14</v>
      </c>
      <c r="E52" s="218">
        <v>380</v>
      </c>
      <c r="F52" s="219">
        <v>1645000</v>
      </c>
      <c r="G52" s="208"/>
      <c r="H52" s="125"/>
      <c r="J52" s="125"/>
      <c r="K52" s="243">
        <f>F52*Электро!$K$5</f>
        <v>1743700</v>
      </c>
      <c r="M52" s="243">
        <f t="shared" si="0"/>
        <v>1645000</v>
      </c>
    </row>
    <row r="53" spans="1:13" s="202" customFormat="1" ht="15" customHeight="1">
      <c r="A53" s="269" t="s">
        <v>543</v>
      </c>
      <c r="B53" s="269"/>
      <c r="C53" s="221" t="s">
        <v>13</v>
      </c>
      <c r="D53" s="221" t="s">
        <v>14</v>
      </c>
      <c r="E53" s="221">
        <v>380</v>
      </c>
      <c r="F53" s="222">
        <v>2078700</v>
      </c>
      <c r="G53" s="209"/>
      <c r="H53" s="125"/>
      <c r="J53" s="125"/>
      <c r="K53" s="243">
        <f>F53*Электро!$K$5</f>
        <v>2203422</v>
      </c>
      <c r="M53" s="243">
        <f t="shared" si="0"/>
        <v>2078700</v>
      </c>
    </row>
    <row r="54" spans="1:13" ht="3" customHeight="1">
      <c r="A54" s="7"/>
      <c r="B54" s="7"/>
      <c r="C54" s="7"/>
      <c r="D54" s="7"/>
      <c r="E54" s="7"/>
      <c r="F54" s="8"/>
    </row>
    <row r="55" spans="1:13" ht="39.75" customHeight="1">
      <c r="A55" s="258" t="s">
        <v>73</v>
      </c>
      <c r="B55" s="258"/>
      <c r="C55" s="258"/>
      <c r="D55" s="258"/>
      <c r="E55" s="258"/>
      <c r="F55" s="258"/>
      <c r="G55" s="14"/>
    </row>
    <row r="56" spans="1:13" ht="13.5" customHeight="1">
      <c r="A56" s="258" t="s">
        <v>550</v>
      </c>
      <c r="B56" s="258"/>
      <c r="C56" s="258"/>
      <c r="D56" s="258"/>
      <c r="E56" s="258"/>
      <c r="F56" s="258"/>
    </row>
  </sheetData>
  <mergeCells count="56">
    <mergeCell ref="A50:B50"/>
    <mergeCell ref="A55:F55"/>
    <mergeCell ref="A42:B42"/>
    <mergeCell ref="A46:F46"/>
    <mergeCell ref="A47:B47"/>
    <mergeCell ref="A48:B48"/>
    <mergeCell ref="A49:B49"/>
    <mergeCell ref="A43:B43"/>
    <mergeCell ref="A44:B44"/>
    <mergeCell ref="A45:B45"/>
    <mergeCell ref="A51:B51"/>
    <mergeCell ref="A52:B52"/>
    <mergeCell ref="A53:B53"/>
    <mergeCell ref="A20:B20"/>
    <mergeCell ref="A38:F38"/>
    <mergeCell ref="A39:B39"/>
    <mergeCell ref="A40:B40"/>
    <mergeCell ref="A41:B41"/>
    <mergeCell ref="A37:B37"/>
    <mergeCell ref="A34:B34"/>
    <mergeCell ref="A31:B31"/>
    <mergeCell ref="A32:B32"/>
    <mergeCell ref="A33:B33"/>
    <mergeCell ref="A7:F7"/>
    <mergeCell ref="A9:B9"/>
    <mergeCell ref="A10:B10"/>
    <mergeCell ref="A11:B11"/>
    <mergeCell ref="A8:B8"/>
    <mergeCell ref="A1:F1"/>
    <mergeCell ref="A3:F3"/>
    <mergeCell ref="A5:B6"/>
    <mergeCell ref="C5:C6"/>
    <mergeCell ref="D5:D6"/>
    <mergeCell ref="E5:E6"/>
    <mergeCell ref="F5:F6"/>
    <mergeCell ref="A12:B12"/>
    <mergeCell ref="A13:B13"/>
    <mergeCell ref="A14:B14"/>
    <mergeCell ref="A15:B15"/>
    <mergeCell ref="A16:B16"/>
    <mergeCell ref="A17:B17"/>
    <mergeCell ref="A18:B18"/>
    <mergeCell ref="A19:B19"/>
    <mergeCell ref="A56:F56"/>
    <mergeCell ref="A21:B21"/>
    <mergeCell ref="A22:B22"/>
    <mergeCell ref="A23:B23"/>
    <mergeCell ref="A35:B35"/>
    <mergeCell ref="A36:B36"/>
    <mergeCell ref="A24:F24"/>
    <mergeCell ref="A25:B25"/>
    <mergeCell ref="A26:B26"/>
    <mergeCell ref="A27:B27"/>
    <mergeCell ref="A28:B28"/>
    <mergeCell ref="A29:B29"/>
    <mergeCell ref="A30:B30"/>
  </mergeCells>
  <pageMargins left="0.39370078740157483" right="0.19685039370078741" top="0.39370078740157483" bottom="0.19685039370078741" header="0.51181102362204722" footer="0.51181102362204722"/>
  <pageSetup paperSize="9" firstPageNumber="0" orientation="portrait" horizontalDpi="300" verticalDpi="300" r:id="rId1"/>
  <headerFooter alignWithMargins="0">
    <oddFooter>&amp;R&amp;"Arial Cyr,полужирный"3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8"/>
  <dimension ref="A1:R28"/>
  <sheetViews>
    <sheetView topLeftCell="A3" zoomScale="90" zoomScaleNormal="90" workbookViewId="0">
      <selection activeCell="L12" sqref="L12"/>
    </sheetView>
  </sheetViews>
  <sheetFormatPr defaultRowHeight="12.75"/>
  <cols>
    <col min="1" max="1" width="16.28515625" style="1" customWidth="1"/>
    <col min="2" max="2" width="8.5703125" style="1" customWidth="1"/>
    <col min="3" max="3" width="9.7109375" style="1" customWidth="1"/>
    <col min="4" max="4" width="12.42578125" style="1" customWidth="1"/>
    <col min="5" max="8" width="9.42578125" style="2" customWidth="1"/>
    <col min="9" max="9" width="9.7109375" style="2" customWidth="1"/>
    <col min="10" max="10" width="4.5703125" style="3" customWidth="1"/>
    <col min="11" max="11" width="6.85546875" style="1" customWidth="1"/>
    <col min="12" max="12" width="13.42578125" style="1" customWidth="1"/>
    <col min="13" max="16" width="9.140625" style="1" hidden="1" customWidth="1"/>
    <col min="17" max="17" width="8.5703125" style="1" hidden="1" customWidth="1"/>
    <col min="18" max="18" width="9.140625" style="1" hidden="1" customWidth="1"/>
    <col min="19" max="16384" width="9.140625" style="1"/>
  </cols>
  <sheetData>
    <row r="1" spans="1:17" ht="12.75" hidden="1" customHeight="1">
      <c r="A1" s="253"/>
      <c r="B1" s="253"/>
      <c r="C1" s="253"/>
      <c r="D1" s="253"/>
      <c r="E1" s="253"/>
      <c r="F1" s="253"/>
      <c r="G1" s="253"/>
      <c r="H1" s="253"/>
      <c r="I1" s="253"/>
      <c r="J1" s="5"/>
    </row>
    <row r="2" spans="1:17" ht="12.75" hidden="1" customHeight="1"/>
    <row r="3" spans="1:17" ht="16.5">
      <c r="A3" s="254" t="s">
        <v>313</v>
      </c>
      <c r="B3" s="254"/>
      <c r="C3" s="254"/>
      <c r="D3" s="254"/>
      <c r="E3" s="254"/>
      <c r="F3" s="254"/>
      <c r="G3" s="254"/>
      <c r="H3" s="254"/>
      <c r="I3" s="254"/>
    </row>
    <row r="4" spans="1:17" ht="9" customHeight="1">
      <c r="A4" s="7"/>
      <c r="B4" s="7"/>
      <c r="C4" s="7"/>
      <c r="D4" s="7"/>
      <c r="E4" s="8"/>
      <c r="F4" s="8"/>
      <c r="G4" s="8"/>
      <c r="H4" s="8"/>
      <c r="I4" s="8"/>
      <c r="M4" s="108" t="s">
        <v>283</v>
      </c>
    </row>
    <row r="5" spans="1:17" ht="15" customHeight="1">
      <c r="A5" s="290" t="s">
        <v>1</v>
      </c>
      <c r="B5" s="292" t="s">
        <v>2</v>
      </c>
      <c r="C5" s="292" t="s">
        <v>307</v>
      </c>
      <c r="D5" s="292" t="s">
        <v>4</v>
      </c>
      <c r="E5" s="287" t="s">
        <v>5</v>
      </c>
      <c r="F5" s="289"/>
      <c r="G5" s="289"/>
      <c r="H5" s="289"/>
      <c r="I5" s="288"/>
      <c r="J5" s="9"/>
      <c r="M5" s="108">
        <f>Электро!K5</f>
        <v>1.06</v>
      </c>
    </row>
    <row r="6" spans="1:17" ht="44.25">
      <c r="A6" s="291"/>
      <c r="B6" s="293"/>
      <c r="C6" s="293"/>
      <c r="D6" s="293"/>
      <c r="E6" s="118" t="s">
        <v>303</v>
      </c>
      <c r="F6" s="119" t="s">
        <v>306</v>
      </c>
      <c r="G6" s="119" t="s">
        <v>305</v>
      </c>
      <c r="H6" s="119" t="s">
        <v>304</v>
      </c>
      <c r="I6" s="212" t="s">
        <v>544</v>
      </c>
      <c r="J6" s="9"/>
      <c r="M6" s="108"/>
    </row>
    <row r="7" spans="1:17" ht="17.25" customHeight="1">
      <c r="A7" s="114" t="s">
        <v>299</v>
      </c>
      <c r="B7" s="112" t="s">
        <v>13</v>
      </c>
      <c r="C7" s="112">
        <v>75</v>
      </c>
      <c r="D7" s="112">
        <v>220</v>
      </c>
      <c r="E7" s="113">
        <v>195800</v>
      </c>
      <c r="F7" s="121">
        <v>53600</v>
      </c>
      <c r="G7" s="121">
        <v>6300</v>
      </c>
      <c r="H7" s="121">
        <v>20700</v>
      </c>
      <c r="I7" s="122">
        <v>1600</v>
      </c>
      <c r="L7" s="125"/>
      <c r="M7" s="108">
        <f>CEILING(E7*$M$5,100)</f>
        <v>207600</v>
      </c>
      <c r="N7" s="108">
        <f>CEILING(F7*$M$5,100)</f>
        <v>56900</v>
      </c>
      <c r="O7" s="108">
        <f>CEILING(G7*$M$5,100)</f>
        <v>6700</v>
      </c>
      <c r="P7" s="108">
        <f>CEILING(H7*$M$5,100)</f>
        <v>22000</v>
      </c>
      <c r="Q7" s="108">
        <f>CEILING(I7*$M$5,100)</f>
        <v>1700</v>
      </c>
    </row>
    <row r="8" spans="1:17" ht="17.25" customHeight="1">
      <c r="A8" s="114" t="s">
        <v>300</v>
      </c>
      <c r="B8" s="112" t="s">
        <v>13</v>
      </c>
      <c r="C8" s="112">
        <v>82</v>
      </c>
      <c r="D8" s="112">
        <v>380</v>
      </c>
      <c r="E8" s="113">
        <v>211300</v>
      </c>
      <c r="F8" s="121">
        <v>53600</v>
      </c>
      <c r="G8" s="121">
        <v>6300</v>
      </c>
      <c r="H8" s="121">
        <v>20700</v>
      </c>
      <c r="I8" s="122">
        <v>1600</v>
      </c>
      <c r="L8" s="125"/>
      <c r="M8" s="108">
        <f t="shared" ref="M8" si="0">CEILING(E8*$M$5,100)</f>
        <v>224000</v>
      </c>
      <c r="N8" s="108">
        <f t="shared" ref="N8" si="1">CEILING(F8*$M$5,100)</f>
        <v>56900</v>
      </c>
      <c r="O8" s="108">
        <f t="shared" ref="O8" si="2">CEILING(G8*$M$5,100)</f>
        <v>6700</v>
      </c>
      <c r="P8" s="108">
        <f>CEILING(H8*$M$5,100)</f>
        <v>22000</v>
      </c>
      <c r="Q8" s="108">
        <f>CEILING(I8*$M$5,100)</f>
        <v>1700</v>
      </c>
    </row>
    <row r="9" spans="1:17" ht="17.25" customHeight="1">
      <c r="A9" s="114" t="s">
        <v>301</v>
      </c>
      <c r="B9" s="112" t="s">
        <v>13</v>
      </c>
      <c r="C9" s="112">
        <v>107</v>
      </c>
      <c r="D9" s="112">
        <v>380</v>
      </c>
      <c r="E9" s="113">
        <v>249500</v>
      </c>
      <c r="F9" s="121">
        <v>66900</v>
      </c>
      <c r="G9" s="121">
        <v>7300</v>
      </c>
      <c r="H9" s="121">
        <v>20700</v>
      </c>
      <c r="I9" s="122">
        <v>1900</v>
      </c>
      <c r="L9" s="125"/>
      <c r="M9" s="108">
        <f t="shared" ref="M9:O10" si="3">CEILING(E9*$M$5,100)</f>
        <v>264500</v>
      </c>
      <c r="N9" s="108">
        <f t="shared" si="3"/>
        <v>71000</v>
      </c>
      <c r="O9" s="108">
        <f t="shared" si="3"/>
        <v>7800</v>
      </c>
      <c r="P9" s="108">
        <f t="shared" ref="P9:Q10" si="4">CEILING(H9*$M$5,100)</f>
        <v>22000</v>
      </c>
      <c r="Q9" s="108">
        <f t="shared" si="4"/>
        <v>2100</v>
      </c>
    </row>
    <row r="10" spans="1:17" ht="17.25" customHeight="1">
      <c r="A10" s="115" t="s">
        <v>302</v>
      </c>
      <c r="B10" s="116" t="s">
        <v>13</v>
      </c>
      <c r="C10" s="116">
        <v>129</v>
      </c>
      <c r="D10" s="116">
        <v>380</v>
      </c>
      <c r="E10" s="117">
        <v>267800</v>
      </c>
      <c r="F10" s="123">
        <v>68500</v>
      </c>
      <c r="G10" s="123">
        <v>11100</v>
      </c>
      <c r="H10" s="123">
        <v>20700</v>
      </c>
      <c r="I10" s="124">
        <v>2200</v>
      </c>
      <c r="L10" s="125"/>
      <c r="M10" s="108">
        <f t="shared" si="3"/>
        <v>283900</v>
      </c>
      <c r="N10" s="108">
        <f t="shared" si="3"/>
        <v>72700</v>
      </c>
      <c r="O10" s="108">
        <f t="shared" si="3"/>
        <v>11800</v>
      </c>
      <c r="P10" s="108">
        <f t="shared" si="4"/>
        <v>22000</v>
      </c>
      <c r="Q10" s="108">
        <f t="shared" si="4"/>
        <v>2400</v>
      </c>
    </row>
    <row r="11" spans="1:17" ht="3" customHeight="1">
      <c r="A11" s="7"/>
      <c r="B11" s="7"/>
      <c r="C11" s="7"/>
      <c r="D11" s="7"/>
      <c r="E11" s="8"/>
      <c r="F11" s="8"/>
      <c r="G11" s="8"/>
      <c r="H11" s="8"/>
      <c r="I11" s="8"/>
    </row>
    <row r="12" spans="1:17" ht="44.25" customHeight="1">
      <c r="A12" s="285" t="s">
        <v>73</v>
      </c>
      <c r="B12" s="285"/>
      <c r="C12" s="285"/>
      <c r="D12" s="285"/>
      <c r="E12" s="285"/>
      <c r="F12" s="285"/>
      <c r="G12" s="285"/>
      <c r="H12" s="285"/>
      <c r="I12" s="285"/>
      <c r="J12" s="14"/>
    </row>
    <row r="14" spans="1:17" ht="15.75">
      <c r="A14" s="286" t="s">
        <v>308</v>
      </c>
      <c r="B14" s="286"/>
      <c r="C14" s="286"/>
      <c r="D14" s="286"/>
      <c r="E14" s="286"/>
      <c r="F14" s="286"/>
      <c r="G14" s="286"/>
      <c r="H14" s="286"/>
      <c r="I14" s="286"/>
    </row>
    <row r="15" spans="1:17" ht="7.5" customHeight="1">
      <c r="A15" s="7"/>
      <c r="B15" s="7"/>
      <c r="C15" s="7"/>
      <c r="D15" s="7"/>
      <c r="E15" s="8"/>
      <c r="F15" s="8"/>
      <c r="G15" s="8"/>
      <c r="H15" s="8"/>
      <c r="I15" s="8"/>
    </row>
    <row r="16" spans="1:17" ht="19.5" customHeight="1">
      <c r="A16" s="273" t="s">
        <v>309</v>
      </c>
      <c r="B16" s="274"/>
      <c r="C16" s="274"/>
      <c r="D16" s="274"/>
      <c r="E16" s="274"/>
      <c r="F16" s="274"/>
      <c r="G16" s="275"/>
      <c r="H16" s="287" t="s">
        <v>5</v>
      </c>
      <c r="I16" s="288"/>
      <c r="J16" s="9"/>
    </row>
    <row r="17" spans="1:17" ht="33" customHeight="1">
      <c r="A17" s="276"/>
      <c r="B17" s="277"/>
      <c r="C17" s="277"/>
      <c r="D17" s="277"/>
      <c r="E17" s="277"/>
      <c r="F17" s="277"/>
      <c r="G17" s="278"/>
      <c r="H17" s="118" t="s">
        <v>310</v>
      </c>
      <c r="I17" s="120" t="s">
        <v>311</v>
      </c>
      <c r="J17" s="9"/>
    </row>
    <row r="18" spans="1:17" ht="15">
      <c r="A18" s="279" t="s">
        <v>314</v>
      </c>
      <c r="B18" s="280"/>
      <c r="C18" s="280"/>
      <c r="D18" s="280"/>
      <c r="E18" s="280"/>
      <c r="F18" s="280"/>
      <c r="G18" s="281"/>
      <c r="H18" s="113">
        <v>42800</v>
      </c>
      <c r="I18" s="122">
        <f>Аксессуары!E44</f>
        <v>7000</v>
      </c>
      <c r="L18" s="125"/>
      <c r="O18" s="108"/>
      <c r="P18" s="108">
        <f>CEILING(H18*$M$5,100)</f>
        <v>45400</v>
      </c>
      <c r="Q18" s="108">
        <f>CEILING(I18*$M$5,100)</f>
        <v>7500</v>
      </c>
    </row>
    <row r="19" spans="1:17" ht="15">
      <c r="A19" s="279" t="s">
        <v>315</v>
      </c>
      <c r="B19" s="280"/>
      <c r="C19" s="280"/>
      <c r="D19" s="280"/>
      <c r="E19" s="280"/>
      <c r="F19" s="280"/>
      <c r="G19" s="281"/>
      <c r="H19" s="113">
        <v>46400</v>
      </c>
      <c r="I19" s="122">
        <f t="shared" ref="I19:I20" si="5">$I$18</f>
        <v>7000</v>
      </c>
      <c r="L19" s="125"/>
      <c r="O19" s="108"/>
      <c r="P19" s="108">
        <f>CEILING(H19*$M$5,100)</f>
        <v>49200</v>
      </c>
      <c r="Q19" s="108">
        <f>CEILING(I19*$M$5,100)</f>
        <v>7500</v>
      </c>
    </row>
    <row r="20" spans="1:17" ht="15">
      <c r="A20" s="282" t="s">
        <v>316</v>
      </c>
      <c r="B20" s="283"/>
      <c r="C20" s="283"/>
      <c r="D20" s="283"/>
      <c r="E20" s="283"/>
      <c r="F20" s="283"/>
      <c r="G20" s="284"/>
      <c r="H20" s="117">
        <v>57500</v>
      </c>
      <c r="I20" s="124">
        <f t="shared" si="5"/>
        <v>7000</v>
      </c>
      <c r="L20" s="125"/>
      <c r="O20" s="108"/>
      <c r="P20" s="108">
        <f t="shared" ref="P20" si="6">CEILING(H20*$M$5,100)</f>
        <v>61000</v>
      </c>
      <c r="Q20" s="108">
        <f t="shared" ref="Q20" si="7">CEILING(I20*$M$5,100)</f>
        <v>7500</v>
      </c>
    </row>
    <row r="21" spans="1:17" ht="4.5" customHeight="1">
      <c r="O21" s="108"/>
      <c r="P21" s="108"/>
    </row>
    <row r="22" spans="1:17" ht="63" customHeight="1">
      <c r="A22" s="285" t="s">
        <v>355</v>
      </c>
      <c r="B22" s="285"/>
      <c r="C22" s="285"/>
      <c r="D22" s="285"/>
      <c r="E22" s="285"/>
      <c r="F22" s="285"/>
      <c r="G22" s="285"/>
      <c r="H22" s="285"/>
      <c r="I22" s="285"/>
    </row>
    <row r="23" spans="1:17" ht="23.25" customHeight="1"/>
    <row r="24" spans="1:17" ht="21.75" customHeight="1">
      <c r="A24" s="286" t="s">
        <v>312</v>
      </c>
      <c r="B24" s="286"/>
      <c r="C24" s="286"/>
      <c r="D24" s="286"/>
      <c r="E24" s="286"/>
      <c r="F24" s="286"/>
      <c r="G24" s="286"/>
      <c r="H24" s="286"/>
      <c r="I24" s="286"/>
    </row>
    <row r="25" spans="1:17" ht="94.5" customHeight="1">
      <c r="A25" s="271" t="s">
        <v>460</v>
      </c>
      <c r="B25" s="271"/>
      <c r="C25" s="271"/>
      <c r="D25" s="271"/>
      <c r="E25" s="271"/>
      <c r="F25" s="271"/>
      <c r="G25" s="271"/>
      <c r="H25" s="271"/>
      <c r="I25" s="271"/>
    </row>
    <row r="26" spans="1:17" ht="131.25" customHeight="1">
      <c r="A26" s="271" t="s">
        <v>366</v>
      </c>
      <c r="B26" s="271"/>
      <c r="C26" s="271"/>
      <c r="D26" s="271"/>
      <c r="E26" s="271"/>
      <c r="F26" s="271"/>
      <c r="G26" s="271"/>
      <c r="H26" s="271"/>
      <c r="I26" s="271"/>
    </row>
    <row r="27" spans="1:17" ht="12" customHeight="1">
      <c r="A27" s="272"/>
      <c r="B27" s="272"/>
      <c r="C27" s="272"/>
      <c r="D27" s="272"/>
      <c r="E27" s="272"/>
      <c r="F27" s="272"/>
      <c r="G27" s="272"/>
      <c r="H27" s="272"/>
      <c r="I27" s="272"/>
    </row>
    <row r="28" spans="1:17">
      <c r="A28" s="270"/>
      <c r="B28" s="270"/>
      <c r="C28" s="270"/>
      <c r="D28" s="270"/>
      <c r="E28" s="270"/>
      <c r="F28" s="270"/>
      <c r="G28" s="270"/>
      <c r="H28" s="270"/>
      <c r="I28" s="270"/>
    </row>
  </sheetData>
  <mergeCells count="20">
    <mergeCell ref="A14:I14"/>
    <mergeCell ref="H16:I16"/>
    <mergeCell ref="A12:I12"/>
    <mergeCell ref="E5:I5"/>
    <mergeCell ref="A1:I1"/>
    <mergeCell ref="A3:I3"/>
    <mergeCell ref="A5:A6"/>
    <mergeCell ref="B5:B6"/>
    <mergeCell ref="C5:C6"/>
    <mergeCell ref="D5:D6"/>
    <mergeCell ref="A28:I28"/>
    <mergeCell ref="A26:I26"/>
    <mergeCell ref="A27:I27"/>
    <mergeCell ref="A16:G17"/>
    <mergeCell ref="A18:G18"/>
    <mergeCell ref="A19:G19"/>
    <mergeCell ref="A20:G20"/>
    <mergeCell ref="A22:I22"/>
    <mergeCell ref="A25:I25"/>
    <mergeCell ref="A24:I24"/>
  </mergeCells>
  <pageMargins left="0.39370078740157483" right="0.19685039370078741" top="0.39370078740157483" bottom="0.19685039370078741" header="0.51181102362204722" footer="0.51181102362204722"/>
  <pageSetup paperSize="9" firstPageNumber="0" orientation="portrait" horizontalDpi="300" verticalDpi="300" r:id="rId1"/>
  <headerFooter alignWithMargins="0">
    <oddFooter>&amp;L&amp;"Arial Cyr,полужирный"4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/>
  <dimension ref="A1:P30"/>
  <sheetViews>
    <sheetView topLeftCell="A4" zoomScale="90" zoomScaleNormal="90" workbookViewId="0">
      <selection activeCell="N5" sqref="N5"/>
    </sheetView>
  </sheetViews>
  <sheetFormatPr defaultRowHeight="12.75"/>
  <cols>
    <col min="1" max="1" width="27.5703125" customWidth="1"/>
    <col min="2" max="2" width="9.85546875" customWidth="1"/>
    <col min="3" max="5" width="15" customWidth="1"/>
    <col min="6" max="6" width="14.140625" customWidth="1"/>
    <col min="7" max="7" width="8.28515625" style="28" customWidth="1"/>
    <col min="8" max="8" width="6.5703125" customWidth="1"/>
    <col min="9" max="9" width="9.42578125" hidden="1" customWidth="1"/>
    <col min="10" max="10" width="10.140625" hidden="1" customWidth="1"/>
    <col min="11" max="11" width="9.140625" hidden="1" customWidth="1"/>
    <col min="12" max="12" width="8.28515625" hidden="1" customWidth="1"/>
    <col min="13" max="13" width="8.42578125" hidden="1" customWidth="1"/>
  </cols>
  <sheetData>
    <row r="1" spans="1:16" hidden="1">
      <c r="A1" s="1"/>
      <c r="B1" s="1"/>
      <c r="C1" s="1"/>
      <c r="D1" s="1"/>
      <c r="E1" s="1"/>
      <c r="F1" s="1"/>
    </row>
    <row r="2" spans="1:16" ht="12.75" hidden="1" customHeight="1">
      <c r="A2" s="294"/>
      <c r="B2" s="294"/>
      <c r="C2" s="294"/>
      <c r="D2" s="294"/>
      <c r="E2" s="294"/>
      <c r="F2" s="294"/>
    </row>
    <row r="3" spans="1:16" ht="12.75" hidden="1" customHeight="1">
      <c r="A3" s="29"/>
      <c r="B3" s="29"/>
      <c r="C3" s="30"/>
      <c r="D3" s="30"/>
      <c r="E3" s="30"/>
      <c r="F3" s="30"/>
    </row>
    <row r="4" spans="1:16" ht="20.25" customHeight="1">
      <c r="A4" s="295" t="s">
        <v>74</v>
      </c>
      <c r="B4" s="295"/>
      <c r="C4" s="295"/>
      <c r="D4" s="295"/>
      <c r="E4" s="295"/>
      <c r="F4" s="295"/>
    </row>
    <row r="5" spans="1:16" ht="111" customHeight="1">
      <c r="A5" s="296" t="s">
        <v>574</v>
      </c>
      <c r="B5" s="296"/>
      <c r="C5" s="296"/>
      <c r="D5" s="296"/>
      <c r="E5" s="296"/>
      <c r="F5" s="296"/>
      <c r="I5" s="108" t="s">
        <v>283</v>
      </c>
    </row>
    <row r="6" spans="1:16" s="1" customFormat="1" ht="57" customHeight="1">
      <c r="A6" s="31" t="s">
        <v>1</v>
      </c>
      <c r="B6" s="32" t="s">
        <v>75</v>
      </c>
      <c r="C6" s="33" t="s">
        <v>76</v>
      </c>
      <c r="D6" s="33" t="s">
        <v>565</v>
      </c>
      <c r="E6" s="33" t="s">
        <v>77</v>
      </c>
      <c r="F6" s="34" t="s">
        <v>78</v>
      </c>
      <c r="I6" s="108">
        <f>Электро!K5</f>
        <v>1.06</v>
      </c>
      <c r="M6" s="126"/>
    </row>
    <row r="7" spans="1:16" s="1" customFormat="1" ht="17.25" customHeight="1">
      <c r="A7" s="35" t="s">
        <v>79</v>
      </c>
      <c r="B7" s="11" t="s">
        <v>13</v>
      </c>
      <c r="C7" s="36">
        <v>42400</v>
      </c>
      <c r="D7" s="231">
        <v>1100</v>
      </c>
      <c r="E7" s="231">
        <v>7300</v>
      </c>
      <c r="F7" s="232">
        <v>15800</v>
      </c>
      <c r="H7" s="125"/>
      <c r="I7" s="108">
        <f t="shared" ref="I7:L11" si="0">CEILING(C7*$I$6,100)</f>
        <v>45000</v>
      </c>
      <c r="J7" s="108">
        <f t="shared" si="0"/>
        <v>1200</v>
      </c>
      <c r="K7" s="108">
        <f t="shared" si="0"/>
        <v>7800</v>
      </c>
      <c r="L7" s="108">
        <f t="shared" si="0"/>
        <v>16800</v>
      </c>
      <c r="M7" s="127"/>
      <c r="O7" s="125"/>
      <c r="P7" s="125"/>
    </row>
    <row r="8" spans="1:16" s="1" customFormat="1" ht="17.25" customHeight="1">
      <c r="A8" s="35" t="s">
        <v>260</v>
      </c>
      <c r="B8" s="11" t="s">
        <v>13</v>
      </c>
      <c r="C8" s="36">
        <v>55200</v>
      </c>
      <c r="D8" s="231">
        <v>1500</v>
      </c>
      <c r="E8" s="231">
        <v>9800</v>
      </c>
      <c r="F8" s="232">
        <v>16900</v>
      </c>
      <c r="H8" s="125"/>
      <c r="I8" s="108">
        <f>CEILING(C8*$I$6,100)</f>
        <v>58600</v>
      </c>
      <c r="J8" s="108">
        <f t="shared" si="0"/>
        <v>1600</v>
      </c>
      <c r="K8" s="108">
        <f t="shared" si="0"/>
        <v>10400</v>
      </c>
      <c r="L8" s="108">
        <f t="shared" si="0"/>
        <v>18000</v>
      </c>
      <c r="M8" s="127"/>
      <c r="O8" s="125"/>
      <c r="P8" s="125"/>
    </row>
    <row r="9" spans="1:16" s="1" customFormat="1" ht="17.25" customHeight="1">
      <c r="A9" s="35" t="s">
        <v>80</v>
      </c>
      <c r="B9" s="11" t="s">
        <v>13</v>
      </c>
      <c r="C9" s="229">
        <v>58300</v>
      </c>
      <c r="D9" s="233">
        <v>1500</v>
      </c>
      <c r="E9" s="233">
        <v>9800</v>
      </c>
      <c r="F9" s="234">
        <v>16900</v>
      </c>
      <c r="H9" s="125"/>
      <c r="I9" s="108">
        <f t="shared" ref="I9:I11" si="1">CEILING(C9*$I$6,100)</f>
        <v>61800</v>
      </c>
      <c r="J9" s="108">
        <f t="shared" si="0"/>
        <v>1600</v>
      </c>
      <c r="K9" s="108">
        <f t="shared" si="0"/>
        <v>10400</v>
      </c>
      <c r="L9" s="108">
        <f t="shared" si="0"/>
        <v>18000</v>
      </c>
      <c r="M9" s="127"/>
      <c r="O9" s="125"/>
      <c r="P9" s="125"/>
    </row>
    <row r="10" spans="1:16" s="1" customFormat="1" ht="17.25" customHeight="1">
      <c r="A10" s="35" t="s">
        <v>81</v>
      </c>
      <c r="B10" s="11" t="s">
        <v>13</v>
      </c>
      <c r="C10" s="229">
        <v>90300</v>
      </c>
      <c r="D10" s="233">
        <v>1900</v>
      </c>
      <c r="E10" s="233">
        <v>13300</v>
      </c>
      <c r="F10" s="234">
        <v>19100</v>
      </c>
      <c r="H10" s="125"/>
      <c r="I10" s="108">
        <f t="shared" si="1"/>
        <v>95800</v>
      </c>
      <c r="J10" s="108">
        <f t="shared" si="0"/>
        <v>2100</v>
      </c>
      <c r="K10" s="108">
        <f t="shared" si="0"/>
        <v>14100</v>
      </c>
      <c r="L10" s="108">
        <f t="shared" si="0"/>
        <v>20300</v>
      </c>
      <c r="M10" s="127"/>
    </row>
    <row r="11" spans="1:16" s="1" customFormat="1" ht="17.25" customHeight="1">
      <c r="A11" s="35" t="s">
        <v>82</v>
      </c>
      <c r="B11" s="11" t="s">
        <v>11</v>
      </c>
      <c r="C11" s="229">
        <v>94800</v>
      </c>
      <c r="D11" s="233">
        <v>24200</v>
      </c>
      <c r="E11" s="233">
        <v>16400</v>
      </c>
      <c r="F11" s="234">
        <v>26500</v>
      </c>
      <c r="H11" s="125"/>
      <c r="I11" s="108">
        <f t="shared" si="1"/>
        <v>100500</v>
      </c>
      <c r="J11" s="108">
        <f t="shared" si="0"/>
        <v>25700</v>
      </c>
      <c r="K11" s="108">
        <f t="shared" si="0"/>
        <v>17400</v>
      </c>
      <c r="L11" s="108">
        <f t="shared" si="0"/>
        <v>28100</v>
      </c>
      <c r="M11" s="127"/>
      <c r="N11" s="125"/>
      <c r="O11" s="125"/>
      <c r="P11" s="125"/>
    </row>
    <row r="12" spans="1:16" s="1" customFormat="1" ht="17.25" customHeight="1">
      <c r="A12" s="35" t="s">
        <v>83</v>
      </c>
      <c r="B12" s="11" t="s">
        <v>13</v>
      </c>
      <c r="C12" s="229">
        <v>112800</v>
      </c>
      <c r="D12" s="233">
        <v>24200</v>
      </c>
      <c r="E12" s="233">
        <v>16400</v>
      </c>
      <c r="F12" s="234">
        <v>26500</v>
      </c>
      <c r="H12" s="125"/>
      <c r="I12" s="108">
        <f t="shared" ref="I12:I20" si="2">CEILING(C12*$I$6,100)</f>
        <v>119600</v>
      </c>
      <c r="J12" s="108">
        <f t="shared" ref="J12:J20" si="3">CEILING(D12*$I$6,100)</f>
        <v>25700</v>
      </c>
      <c r="K12" s="108">
        <f t="shared" ref="K12:K20" si="4">CEILING(E12*$I$6,100)</f>
        <v>17400</v>
      </c>
      <c r="L12" s="108">
        <f t="shared" ref="L12:L20" si="5">CEILING(F12*$I$6,100)</f>
        <v>28100</v>
      </c>
      <c r="M12" s="127"/>
      <c r="N12" s="125"/>
      <c r="O12" s="125"/>
      <c r="P12" s="125"/>
    </row>
    <row r="13" spans="1:16" s="1" customFormat="1" ht="17.25" customHeight="1">
      <c r="A13" s="35" t="s">
        <v>84</v>
      </c>
      <c r="B13" s="11" t="s">
        <v>11</v>
      </c>
      <c r="C13" s="229">
        <v>107300</v>
      </c>
      <c r="D13" s="233">
        <v>24200</v>
      </c>
      <c r="E13" s="233">
        <v>16400</v>
      </c>
      <c r="F13" s="234">
        <v>26500</v>
      </c>
      <c r="H13" s="125"/>
      <c r="I13" s="108">
        <f t="shared" si="2"/>
        <v>113800</v>
      </c>
      <c r="J13" s="108">
        <f t="shared" si="3"/>
        <v>25700</v>
      </c>
      <c r="K13" s="108">
        <f t="shared" si="4"/>
        <v>17400</v>
      </c>
      <c r="L13" s="108">
        <f t="shared" si="5"/>
        <v>28100</v>
      </c>
      <c r="M13" s="127"/>
      <c r="N13" s="125"/>
      <c r="O13" s="125"/>
      <c r="P13" s="125"/>
    </row>
    <row r="14" spans="1:16" s="1" customFormat="1" ht="17.25" customHeight="1">
      <c r="A14" s="35" t="s">
        <v>85</v>
      </c>
      <c r="B14" s="37" t="s">
        <v>13</v>
      </c>
      <c r="C14" s="229">
        <v>137600</v>
      </c>
      <c r="D14" s="233">
        <v>24200</v>
      </c>
      <c r="E14" s="233">
        <v>16400</v>
      </c>
      <c r="F14" s="234">
        <v>26500</v>
      </c>
      <c r="H14" s="125"/>
      <c r="I14" s="108">
        <f t="shared" si="2"/>
        <v>145900</v>
      </c>
      <c r="J14" s="108">
        <f t="shared" si="3"/>
        <v>25700</v>
      </c>
      <c r="K14" s="108">
        <f t="shared" si="4"/>
        <v>17400</v>
      </c>
      <c r="L14" s="108">
        <f t="shared" si="5"/>
        <v>28100</v>
      </c>
      <c r="M14" s="127"/>
      <c r="N14" s="125"/>
      <c r="O14" s="125"/>
      <c r="P14" s="125"/>
    </row>
    <row r="15" spans="1:16" s="1" customFormat="1" ht="17.25" customHeight="1">
      <c r="A15" s="35" t="s">
        <v>86</v>
      </c>
      <c r="B15" s="37" t="s">
        <v>13</v>
      </c>
      <c r="C15" s="229">
        <v>150300</v>
      </c>
      <c r="D15" s="233">
        <v>28500</v>
      </c>
      <c r="E15" s="233">
        <v>19600</v>
      </c>
      <c r="F15" s="234">
        <v>29700</v>
      </c>
      <c r="H15" s="125"/>
      <c r="I15" s="108">
        <f t="shared" si="2"/>
        <v>159400</v>
      </c>
      <c r="J15" s="108">
        <f t="shared" si="3"/>
        <v>30300</v>
      </c>
      <c r="K15" s="108">
        <f t="shared" si="4"/>
        <v>20800</v>
      </c>
      <c r="L15" s="108">
        <f t="shared" si="5"/>
        <v>31500</v>
      </c>
      <c r="M15" s="127"/>
      <c r="N15" s="125"/>
      <c r="O15" s="125"/>
      <c r="P15" s="125"/>
    </row>
    <row r="16" spans="1:16" s="1" customFormat="1" ht="17.25" customHeight="1">
      <c r="A16" s="35" t="s">
        <v>87</v>
      </c>
      <c r="B16" s="37" t="s">
        <v>13</v>
      </c>
      <c r="C16" s="229">
        <v>167600</v>
      </c>
      <c r="D16" s="233">
        <v>28500</v>
      </c>
      <c r="E16" s="233">
        <v>19600</v>
      </c>
      <c r="F16" s="234">
        <v>29700</v>
      </c>
      <c r="H16" s="125"/>
      <c r="I16" s="108">
        <f t="shared" si="2"/>
        <v>177700</v>
      </c>
      <c r="J16" s="108">
        <f t="shared" si="3"/>
        <v>30300</v>
      </c>
      <c r="K16" s="108">
        <f t="shared" si="4"/>
        <v>20800</v>
      </c>
      <c r="L16" s="108">
        <f t="shared" si="5"/>
        <v>31500</v>
      </c>
      <c r="M16" s="127"/>
      <c r="N16" s="125"/>
      <c r="O16" s="125"/>
      <c r="P16" s="125"/>
    </row>
    <row r="17" spans="1:16" s="1" customFormat="1" ht="17.25" customHeight="1">
      <c r="A17" s="35" t="s">
        <v>88</v>
      </c>
      <c r="B17" s="37" t="s">
        <v>13</v>
      </c>
      <c r="C17" s="229">
        <v>242700</v>
      </c>
      <c r="D17" s="233">
        <v>38200</v>
      </c>
      <c r="E17" s="233">
        <v>21500</v>
      </c>
      <c r="F17" s="234">
        <v>44600</v>
      </c>
      <c r="H17" s="125"/>
      <c r="I17" s="108">
        <f t="shared" si="2"/>
        <v>257300</v>
      </c>
      <c r="J17" s="108">
        <f t="shared" si="3"/>
        <v>40500</v>
      </c>
      <c r="K17" s="108">
        <f t="shared" si="4"/>
        <v>22800</v>
      </c>
      <c r="L17" s="108">
        <f t="shared" si="5"/>
        <v>47300</v>
      </c>
      <c r="M17" s="127"/>
      <c r="N17" s="125"/>
      <c r="O17" s="125"/>
      <c r="P17" s="125"/>
    </row>
    <row r="18" spans="1:16" s="1" customFormat="1" ht="17.25" customHeight="1">
      <c r="A18" s="35" t="s">
        <v>89</v>
      </c>
      <c r="B18" s="37" t="s">
        <v>13</v>
      </c>
      <c r="C18" s="229">
        <v>334600</v>
      </c>
      <c r="D18" s="233">
        <v>38200</v>
      </c>
      <c r="E18" s="233">
        <v>21500</v>
      </c>
      <c r="F18" s="234">
        <v>44600</v>
      </c>
      <c r="H18" s="125"/>
      <c r="I18" s="108">
        <f t="shared" si="2"/>
        <v>354700</v>
      </c>
      <c r="J18" s="108">
        <f t="shared" si="3"/>
        <v>40500</v>
      </c>
      <c r="K18" s="108">
        <f t="shared" si="4"/>
        <v>22800</v>
      </c>
      <c r="L18" s="108">
        <f t="shared" si="5"/>
        <v>47300</v>
      </c>
      <c r="M18" s="127"/>
      <c r="N18" s="125"/>
      <c r="O18" s="125"/>
      <c r="P18" s="125"/>
    </row>
    <row r="19" spans="1:16" s="1" customFormat="1" ht="17.25" customHeight="1">
      <c r="A19" s="35" t="s">
        <v>90</v>
      </c>
      <c r="B19" s="37" t="s">
        <v>13</v>
      </c>
      <c r="C19" s="229">
        <v>334600</v>
      </c>
      <c r="D19" s="233">
        <v>38200</v>
      </c>
      <c r="E19" s="233">
        <v>21500</v>
      </c>
      <c r="F19" s="234">
        <v>44600</v>
      </c>
      <c r="H19" s="125"/>
      <c r="I19" s="108">
        <f t="shared" si="2"/>
        <v>354700</v>
      </c>
      <c r="J19" s="108">
        <f t="shared" si="3"/>
        <v>40500</v>
      </c>
      <c r="K19" s="108">
        <f t="shared" si="4"/>
        <v>22800</v>
      </c>
      <c r="L19" s="108">
        <f t="shared" si="5"/>
        <v>47300</v>
      </c>
      <c r="M19" s="127"/>
      <c r="N19" s="125"/>
      <c r="O19" s="125"/>
      <c r="P19" s="125"/>
    </row>
    <row r="20" spans="1:16" s="1" customFormat="1" ht="17.25" customHeight="1">
      <c r="A20" s="38" t="s">
        <v>91</v>
      </c>
      <c r="B20" s="39" t="s">
        <v>13</v>
      </c>
      <c r="C20" s="230">
        <v>400700</v>
      </c>
      <c r="D20" s="235">
        <v>49000</v>
      </c>
      <c r="E20" s="235">
        <v>25300</v>
      </c>
      <c r="F20" s="236">
        <v>49900</v>
      </c>
      <c r="H20" s="125"/>
      <c r="I20" s="108">
        <f t="shared" si="2"/>
        <v>424800</v>
      </c>
      <c r="J20" s="108">
        <f t="shared" si="3"/>
        <v>52000</v>
      </c>
      <c r="K20" s="108">
        <f t="shared" si="4"/>
        <v>26900</v>
      </c>
      <c r="L20" s="108">
        <f t="shared" si="5"/>
        <v>52900</v>
      </c>
      <c r="M20" s="127"/>
      <c r="N20" s="125"/>
      <c r="O20" s="125"/>
      <c r="P20" s="125"/>
    </row>
    <row r="21" spans="1:16" s="240" customFormat="1" ht="6.75" customHeight="1">
      <c r="A21" s="241"/>
      <c r="B21" s="241"/>
      <c r="C21" s="241"/>
      <c r="D21" s="241"/>
      <c r="E21" s="241"/>
      <c r="F21" s="241"/>
    </row>
    <row r="22" spans="1:16" s="1" customFormat="1" ht="21" customHeight="1">
      <c r="A22" s="297" t="s">
        <v>564</v>
      </c>
      <c r="B22" s="297"/>
      <c r="C22" s="297"/>
      <c r="D22" s="297"/>
      <c r="E22" s="297"/>
      <c r="F22" s="297"/>
    </row>
    <row r="23" spans="1:16" s="240" customFormat="1" ht="17.25" customHeight="1">
      <c r="A23" s="241"/>
      <c r="B23" s="241"/>
      <c r="C23" s="241"/>
      <c r="D23" s="241"/>
      <c r="E23" s="241"/>
      <c r="F23" s="241"/>
    </row>
    <row r="24" spans="1:16" s="1" customFormat="1" ht="36.75" customHeight="1">
      <c r="A24" s="295" t="s">
        <v>504</v>
      </c>
      <c r="B24" s="295"/>
      <c r="C24" s="295"/>
      <c r="D24" s="295"/>
      <c r="E24" s="295"/>
      <c r="F24" s="295"/>
    </row>
    <row r="25" spans="1:16" s="1" customFormat="1" ht="21" customHeight="1">
      <c r="A25" s="193" t="s">
        <v>255</v>
      </c>
      <c r="B25" s="304" t="s">
        <v>32</v>
      </c>
      <c r="C25" s="305"/>
      <c r="D25" s="305"/>
      <c r="E25" s="306"/>
      <c r="F25" s="194" t="s">
        <v>165</v>
      </c>
    </row>
    <row r="26" spans="1:16" ht="32.25" customHeight="1">
      <c r="A26" s="299" t="s">
        <v>290</v>
      </c>
      <c r="B26" s="301" t="s">
        <v>502</v>
      </c>
      <c r="C26" s="302"/>
      <c r="D26" s="302"/>
      <c r="E26" s="302"/>
      <c r="F26" s="191">
        <v>14900</v>
      </c>
      <c r="G26" s="26"/>
      <c r="H26" s="125"/>
      <c r="L26" s="108">
        <f t="shared" ref="L26:L29" si="6">CEILING(F26*$I$6,100)</f>
        <v>15800</v>
      </c>
    </row>
    <row r="27" spans="1:16" ht="32.25" customHeight="1">
      <c r="A27" s="299"/>
      <c r="B27" s="301" t="s">
        <v>503</v>
      </c>
      <c r="C27" s="302"/>
      <c r="D27" s="302"/>
      <c r="E27" s="302"/>
      <c r="F27" s="191">
        <v>17300</v>
      </c>
      <c r="G27" s="26"/>
      <c r="H27" s="125"/>
      <c r="L27" s="108">
        <f t="shared" si="6"/>
        <v>18400</v>
      </c>
    </row>
    <row r="28" spans="1:16" ht="32.25" customHeight="1">
      <c r="A28" s="299"/>
      <c r="B28" s="302" t="s">
        <v>291</v>
      </c>
      <c r="C28" s="302"/>
      <c r="D28" s="302"/>
      <c r="E28" s="302"/>
      <c r="F28" s="191">
        <v>19500</v>
      </c>
      <c r="G28" s="26"/>
      <c r="H28" s="125"/>
      <c r="L28" s="108">
        <f t="shared" si="6"/>
        <v>20700</v>
      </c>
    </row>
    <row r="29" spans="1:16" ht="32.25" customHeight="1">
      <c r="A29" s="300"/>
      <c r="B29" s="303" t="s">
        <v>292</v>
      </c>
      <c r="C29" s="303"/>
      <c r="D29" s="303"/>
      <c r="E29" s="303"/>
      <c r="F29" s="192">
        <v>21800</v>
      </c>
      <c r="G29" s="26"/>
      <c r="H29" s="125"/>
      <c r="L29" s="108">
        <f t="shared" si="6"/>
        <v>23200</v>
      </c>
    </row>
    <row r="30" spans="1:16" s="1" customFormat="1" ht="38.25" customHeight="1">
      <c r="A30" s="298"/>
      <c r="B30" s="298"/>
      <c r="C30" s="298"/>
      <c r="D30" s="298"/>
      <c r="E30" s="298"/>
      <c r="F30" s="298"/>
    </row>
  </sheetData>
  <mergeCells count="12">
    <mergeCell ref="A2:F2"/>
    <mergeCell ref="A4:F4"/>
    <mergeCell ref="A5:F5"/>
    <mergeCell ref="A22:F22"/>
    <mergeCell ref="A30:F30"/>
    <mergeCell ref="A24:F24"/>
    <mergeCell ref="A26:A29"/>
    <mergeCell ref="B26:E26"/>
    <mergeCell ref="B27:E27"/>
    <mergeCell ref="B28:E28"/>
    <mergeCell ref="B29:E29"/>
    <mergeCell ref="B25:E25"/>
  </mergeCells>
  <pageMargins left="0.39370078740157483" right="0.19685039370078741" top="0.39370078740157483" bottom="0.39370078740157483" header="0.51181102362204722" footer="0.51181102362204722"/>
  <pageSetup paperSize="9" firstPageNumber="0" orientation="portrait" horizontalDpi="300" verticalDpi="300" r:id="rId1"/>
  <headerFooter alignWithMargins="0">
    <oddFooter>&amp;R&amp;"Arial Cyr,полужирный"5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9"/>
  <dimension ref="A1:G22"/>
  <sheetViews>
    <sheetView topLeftCell="A4" zoomScale="90" zoomScaleNormal="90" workbookViewId="0">
      <selection activeCell="F7" sqref="F7"/>
    </sheetView>
  </sheetViews>
  <sheetFormatPr defaultRowHeight="12.75"/>
  <cols>
    <col min="1" max="1" width="13.7109375" customWidth="1"/>
    <col min="2" max="2" width="22.42578125" customWidth="1"/>
    <col min="3" max="3" width="20.7109375" customWidth="1"/>
    <col min="4" max="4" width="33.5703125" customWidth="1"/>
    <col min="6" max="6" width="7.85546875" style="28" customWidth="1"/>
  </cols>
  <sheetData>
    <row r="1" spans="1:7" ht="12.75" hidden="1" customHeight="1">
      <c r="A1" s="1"/>
      <c r="B1" s="1"/>
      <c r="C1" s="1"/>
      <c r="D1" s="1"/>
      <c r="E1" s="1"/>
    </row>
    <row r="2" spans="1:7" ht="12.75" hidden="1" customHeight="1">
      <c r="A2" s="294"/>
      <c r="B2" s="294"/>
      <c r="C2" s="294"/>
      <c r="D2" s="294"/>
      <c r="E2" s="294"/>
    </row>
    <row r="3" spans="1:7" ht="12.75" hidden="1" customHeight="1">
      <c r="A3" s="29"/>
      <c r="B3" s="30"/>
      <c r="C3" s="30"/>
      <c r="D3" s="30"/>
      <c r="E3" s="30"/>
    </row>
    <row r="4" spans="1:7" ht="16.5" customHeight="1">
      <c r="A4" s="295" t="s">
        <v>237</v>
      </c>
      <c r="B4" s="295"/>
      <c r="C4" s="295"/>
      <c r="D4" s="295"/>
      <c r="E4" s="295"/>
    </row>
    <row r="5" spans="1:7" ht="4.5" customHeight="1">
      <c r="A5" s="258"/>
      <c r="B5" s="258"/>
      <c r="C5" s="258"/>
      <c r="D5" s="258"/>
      <c r="E5" s="258"/>
    </row>
    <row r="6" spans="1:7" ht="25.5" customHeight="1">
      <c r="A6" s="86" t="s">
        <v>92</v>
      </c>
      <c r="B6" s="310" t="s">
        <v>32</v>
      </c>
      <c r="C6" s="310"/>
      <c r="D6" s="310"/>
      <c r="E6" s="87" t="s">
        <v>93</v>
      </c>
      <c r="F6" s="9"/>
    </row>
    <row r="7" spans="1:7" ht="29.25" customHeight="1">
      <c r="A7" s="101" t="s">
        <v>349</v>
      </c>
      <c r="B7" s="311" t="s">
        <v>94</v>
      </c>
      <c r="C7" s="311"/>
      <c r="D7" s="311"/>
      <c r="E7" s="89">
        <v>1580</v>
      </c>
      <c r="F7" s="14"/>
      <c r="G7" s="125"/>
    </row>
    <row r="8" spans="1:7" ht="30" customHeight="1">
      <c r="A8" s="101" t="s">
        <v>350</v>
      </c>
      <c r="B8" s="311" t="s">
        <v>95</v>
      </c>
      <c r="C8" s="311"/>
      <c r="D8" s="311"/>
      <c r="E8" s="89">
        <v>0</v>
      </c>
      <c r="F8" s="14"/>
    </row>
    <row r="9" spans="1:7" ht="21" customHeight="1">
      <c r="A9" s="101" t="s">
        <v>351</v>
      </c>
      <c r="B9" s="311" t="s">
        <v>107</v>
      </c>
      <c r="C9" s="311"/>
      <c r="D9" s="311"/>
      <c r="E9" s="89">
        <v>0</v>
      </c>
      <c r="F9" s="14"/>
    </row>
    <row r="10" spans="1:7" ht="21" customHeight="1">
      <c r="A10" s="101" t="s">
        <v>352</v>
      </c>
      <c r="B10" s="311" t="s">
        <v>109</v>
      </c>
      <c r="C10" s="311"/>
      <c r="D10" s="311"/>
      <c r="E10" s="89">
        <v>0</v>
      </c>
      <c r="F10" s="14"/>
    </row>
    <row r="11" spans="1:7" ht="18.75" customHeight="1">
      <c r="A11" s="101" t="s">
        <v>96</v>
      </c>
      <c r="B11" s="311" t="s">
        <v>97</v>
      </c>
      <c r="C11" s="311"/>
      <c r="D11" s="311"/>
      <c r="E11" s="89">
        <v>0</v>
      </c>
      <c r="F11" s="14"/>
    </row>
    <row r="12" spans="1:7" ht="18.75" customHeight="1">
      <c r="A12" s="101" t="s">
        <v>98</v>
      </c>
      <c r="B12" s="311" t="s">
        <v>99</v>
      </c>
      <c r="C12" s="311"/>
      <c r="D12" s="311"/>
      <c r="E12" s="89">
        <v>0</v>
      </c>
      <c r="F12" s="14"/>
    </row>
    <row r="13" spans="1:7" ht="18.75" customHeight="1">
      <c r="A13" s="101" t="s">
        <v>100</v>
      </c>
      <c r="B13" s="311" t="s">
        <v>101</v>
      </c>
      <c r="C13" s="311"/>
      <c r="D13" s="311"/>
      <c r="E13" s="89">
        <v>0</v>
      </c>
      <c r="F13" s="14"/>
    </row>
    <row r="14" spans="1:7" ht="18.75" customHeight="1">
      <c r="A14" s="101" t="s">
        <v>102</v>
      </c>
      <c r="B14" s="311" t="s">
        <v>103</v>
      </c>
      <c r="C14" s="311"/>
      <c r="D14" s="311"/>
      <c r="E14" s="89">
        <v>0</v>
      </c>
      <c r="F14" s="14"/>
    </row>
    <row r="15" spans="1:7" ht="30" customHeight="1">
      <c r="A15" s="101" t="s">
        <v>104</v>
      </c>
      <c r="B15" s="311" t="s">
        <v>105</v>
      </c>
      <c r="C15" s="311"/>
      <c r="D15" s="311"/>
      <c r="E15" s="89">
        <v>0</v>
      </c>
      <c r="F15" s="14"/>
    </row>
    <row r="16" spans="1:7" ht="28.5" customHeight="1">
      <c r="A16" s="101" t="s">
        <v>110</v>
      </c>
      <c r="B16" s="311" t="s">
        <v>353</v>
      </c>
      <c r="C16" s="311"/>
      <c r="D16" s="311"/>
      <c r="E16" s="89">
        <v>0</v>
      </c>
      <c r="F16" s="14"/>
    </row>
    <row r="17" spans="1:6" ht="21" customHeight="1">
      <c r="A17" s="102" t="s">
        <v>111</v>
      </c>
      <c r="B17" s="307" t="s">
        <v>112</v>
      </c>
      <c r="C17" s="307"/>
      <c r="D17" s="307"/>
      <c r="E17" s="93">
        <v>0</v>
      </c>
      <c r="F17" s="14"/>
    </row>
    <row r="18" spans="1:6" ht="7.5" customHeight="1">
      <c r="A18" s="103"/>
      <c r="B18" s="308"/>
      <c r="C18" s="308"/>
      <c r="D18" s="308"/>
      <c r="E18" s="14"/>
      <c r="F18" s="14"/>
    </row>
    <row r="19" spans="1:6" ht="54.75" customHeight="1">
      <c r="A19" s="309" t="s">
        <v>354</v>
      </c>
      <c r="B19" s="309"/>
      <c r="C19" s="309"/>
      <c r="D19" s="309"/>
      <c r="E19" s="309"/>
    </row>
    <row r="22" spans="1:6" ht="196.5" customHeight="1"/>
  </sheetData>
  <mergeCells count="17">
    <mergeCell ref="B10:D10"/>
    <mergeCell ref="B17:D17"/>
    <mergeCell ref="B18:D18"/>
    <mergeCell ref="A19:E19"/>
    <mergeCell ref="A2:E2"/>
    <mergeCell ref="A4:E4"/>
    <mergeCell ref="A5:E5"/>
    <mergeCell ref="B6:D6"/>
    <mergeCell ref="B16:D16"/>
    <mergeCell ref="B7:D7"/>
    <mergeCell ref="B8:D8"/>
    <mergeCell ref="B11:D11"/>
    <mergeCell ref="B12:D12"/>
    <mergeCell ref="B13:D13"/>
    <mergeCell ref="B14:D14"/>
    <mergeCell ref="B15:D15"/>
    <mergeCell ref="B9:D9"/>
  </mergeCells>
  <pageMargins left="0.39370078740157483" right="0.19685039370078741" top="0.39370078740157483" bottom="0.19685039370078741" header="0.51181102362204722" footer="0.51181102362204722"/>
  <pageSetup paperSize="9" firstPageNumber="0" orientation="portrait" horizontalDpi="300" verticalDpi="300" r:id="rId1"/>
  <headerFooter alignWithMargins="0">
    <oddFooter>&amp;L&amp;"Arial Cyr,полужирный"6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10"/>
  <dimension ref="A1:AF25"/>
  <sheetViews>
    <sheetView zoomScale="90" zoomScaleNormal="90" workbookViewId="0">
      <selection activeCell="AH12" sqref="AH12"/>
    </sheetView>
  </sheetViews>
  <sheetFormatPr defaultRowHeight="12.75"/>
  <cols>
    <col min="1" max="1" width="42.140625" style="43" customWidth="1"/>
    <col min="2" max="15" width="7.140625" style="43" customWidth="1"/>
    <col min="16" max="16" width="0.5703125" style="43" customWidth="1"/>
    <col min="17" max="17" width="9.140625" style="43"/>
    <col min="18" max="18" width="7.85546875" style="43" customWidth="1"/>
    <col min="19" max="27" width="7.42578125" style="43" hidden="1" customWidth="1"/>
    <col min="28" max="29" width="6.28515625" style="43" hidden="1" customWidth="1"/>
    <col min="30" max="31" width="7.28515625" style="43" hidden="1" customWidth="1"/>
    <col min="32" max="32" width="9.140625" style="43" hidden="1" customWidth="1"/>
    <col min="33" max="256" width="9.140625" style="43"/>
    <col min="257" max="257" width="37.140625" style="43" customWidth="1"/>
    <col min="258" max="258" width="7" style="43" customWidth="1"/>
    <col min="259" max="271" width="6.7109375" style="43" customWidth="1"/>
    <col min="272" max="512" width="9.140625" style="43"/>
    <col min="513" max="513" width="37.140625" style="43" customWidth="1"/>
    <col min="514" max="514" width="7" style="43" customWidth="1"/>
    <col min="515" max="527" width="6.7109375" style="43" customWidth="1"/>
    <col min="528" max="768" width="9.140625" style="43"/>
    <col min="769" max="769" width="37.140625" style="43" customWidth="1"/>
    <col min="770" max="770" width="7" style="43" customWidth="1"/>
    <col min="771" max="783" width="6.7109375" style="43" customWidth="1"/>
    <col min="784" max="1024" width="9.140625" style="43"/>
    <col min="1025" max="1025" width="37.140625" style="43" customWidth="1"/>
    <col min="1026" max="1026" width="7" style="43" customWidth="1"/>
    <col min="1027" max="1039" width="6.7109375" style="43" customWidth="1"/>
    <col min="1040" max="1280" width="9.140625" style="43"/>
    <col min="1281" max="1281" width="37.140625" style="43" customWidth="1"/>
    <col min="1282" max="1282" width="7" style="43" customWidth="1"/>
    <col min="1283" max="1295" width="6.7109375" style="43" customWidth="1"/>
    <col min="1296" max="1536" width="9.140625" style="43"/>
    <col min="1537" max="1537" width="37.140625" style="43" customWidth="1"/>
    <col min="1538" max="1538" width="7" style="43" customWidth="1"/>
    <col min="1539" max="1551" width="6.7109375" style="43" customWidth="1"/>
    <col min="1552" max="1792" width="9.140625" style="43"/>
    <col min="1793" max="1793" width="37.140625" style="43" customWidth="1"/>
    <col min="1794" max="1794" width="7" style="43" customWidth="1"/>
    <col min="1795" max="1807" width="6.7109375" style="43" customWidth="1"/>
    <col min="1808" max="2048" width="9.140625" style="43"/>
    <col min="2049" max="2049" width="37.140625" style="43" customWidth="1"/>
    <col min="2050" max="2050" width="7" style="43" customWidth="1"/>
    <col min="2051" max="2063" width="6.7109375" style="43" customWidth="1"/>
    <col min="2064" max="2304" width="9.140625" style="43"/>
    <col min="2305" max="2305" width="37.140625" style="43" customWidth="1"/>
    <col min="2306" max="2306" width="7" style="43" customWidth="1"/>
    <col min="2307" max="2319" width="6.7109375" style="43" customWidth="1"/>
    <col min="2320" max="2560" width="9.140625" style="43"/>
    <col min="2561" max="2561" width="37.140625" style="43" customWidth="1"/>
    <col min="2562" max="2562" width="7" style="43" customWidth="1"/>
    <col min="2563" max="2575" width="6.7109375" style="43" customWidth="1"/>
    <col min="2576" max="2816" width="9.140625" style="43"/>
    <col min="2817" max="2817" width="37.140625" style="43" customWidth="1"/>
    <col min="2818" max="2818" width="7" style="43" customWidth="1"/>
    <col min="2819" max="2831" width="6.7109375" style="43" customWidth="1"/>
    <col min="2832" max="3072" width="9.140625" style="43"/>
    <col min="3073" max="3073" width="37.140625" style="43" customWidth="1"/>
    <col min="3074" max="3074" width="7" style="43" customWidth="1"/>
    <col min="3075" max="3087" width="6.7109375" style="43" customWidth="1"/>
    <col min="3088" max="3328" width="9.140625" style="43"/>
    <col min="3329" max="3329" width="37.140625" style="43" customWidth="1"/>
    <col min="3330" max="3330" width="7" style="43" customWidth="1"/>
    <col min="3331" max="3343" width="6.7109375" style="43" customWidth="1"/>
    <col min="3344" max="3584" width="9.140625" style="43"/>
    <col min="3585" max="3585" width="37.140625" style="43" customWidth="1"/>
    <col min="3586" max="3586" width="7" style="43" customWidth="1"/>
    <col min="3587" max="3599" width="6.7109375" style="43" customWidth="1"/>
    <col min="3600" max="3840" width="9.140625" style="43"/>
    <col min="3841" max="3841" width="37.140625" style="43" customWidth="1"/>
    <col min="3842" max="3842" width="7" style="43" customWidth="1"/>
    <col min="3843" max="3855" width="6.7109375" style="43" customWidth="1"/>
    <col min="3856" max="4096" width="9.140625" style="43"/>
    <col min="4097" max="4097" width="37.140625" style="43" customWidth="1"/>
    <col min="4098" max="4098" width="7" style="43" customWidth="1"/>
    <col min="4099" max="4111" width="6.7109375" style="43" customWidth="1"/>
    <col min="4112" max="4352" width="9.140625" style="43"/>
    <col min="4353" max="4353" width="37.140625" style="43" customWidth="1"/>
    <col min="4354" max="4354" width="7" style="43" customWidth="1"/>
    <col min="4355" max="4367" width="6.7109375" style="43" customWidth="1"/>
    <col min="4368" max="4608" width="9.140625" style="43"/>
    <col min="4609" max="4609" width="37.140625" style="43" customWidth="1"/>
    <col min="4610" max="4610" width="7" style="43" customWidth="1"/>
    <col min="4611" max="4623" width="6.7109375" style="43" customWidth="1"/>
    <col min="4624" max="4864" width="9.140625" style="43"/>
    <col min="4865" max="4865" width="37.140625" style="43" customWidth="1"/>
    <col min="4866" max="4866" width="7" style="43" customWidth="1"/>
    <col min="4867" max="4879" width="6.7109375" style="43" customWidth="1"/>
    <col min="4880" max="5120" width="9.140625" style="43"/>
    <col min="5121" max="5121" width="37.140625" style="43" customWidth="1"/>
    <col min="5122" max="5122" width="7" style="43" customWidth="1"/>
    <col min="5123" max="5135" width="6.7109375" style="43" customWidth="1"/>
    <col min="5136" max="5376" width="9.140625" style="43"/>
    <col min="5377" max="5377" width="37.140625" style="43" customWidth="1"/>
    <col min="5378" max="5378" width="7" style="43" customWidth="1"/>
    <col min="5379" max="5391" width="6.7109375" style="43" customWidth="1"/>
    <col min="5392" max="5632" width="9.140625" style="43"/>
    <col min="5633" max="5633" width="37.140625" style="43" customWidth="1"/>
    <col min="5634" max="5634" width="7" style="43" customWidth="1"/>
    <col min="5635" max="5647" width="6.7109375" style="43" customWidth="1"/>
    <col min="5648" max="5888" width="9.140625" style="43"/>
    <col min="5889" max="5889" width="37.140625" style="43" customWidth="1"/>
    <col min="5890" max="5890" width="7" style="43" customWidth="1"/>
    <col min="5891" max="5903" width="6.7109375" style="43" customWidth="1"/>
    <col min="5904" max="6144" width="9.140625" style="43"/>
    <col min="6145" max="6145" width="37.140625" style="43" customWidth="1"/>
    <col min="6146" max="6146" width="7" style="43" customWidth="1"/>
    <col min="6147" max="6159" width="6.7109375" style="43" customWidth="1"/>
    <col min="6160" max="6400" width="9.140625" style="43"/>
    <col min="6401" max="6401" width="37.140625" style="43" customWidth="1"/>
    <col min="6402" max="6402" width="7" style="43" customWidth="1"/>
    <col min="6403" max="6415" width="6.7109375" style="43" customWidth="1"/>
    <col min="6416" max="6656" width="9.140625" style="43"/>
    <col min="6657" max="6657" width="37.140625" style="43" customWidth="1"/>
    <col min="6658" max="6658" width="7" style="43" customWidth="1"/>
    <col min="6659" max="6671" width="6.7109375" style="43" customWidth="1"/>
    <col min="6672" max="6912" width="9.140625" style="43"/>
    <col min="6913" max="6913" width="37.140625" style="43" customWidth="1"/>
    <col min="6914" max="6914" width="7" style="43" customWidth="1"/>
    <col min="6915" max="6927" width="6.7109375" style="43" customWidth="1"/>
    <col min="6928" max="7168" width="9.140625" style="43"/>
    <col min="7169" max="7169" width="37.140625" style="43" customWidth="1"/>
    <col min="7170" max="7170" width="7" style="43" customWidth="1"/>
    <col min="7171" max="7183" width="6.7109375" style="43" customWidth="1"/>
    <col min="7184" max="7424" width="9.140625" style="43"/>
    <col min="7425" max="7425" width="37.140625" style="43" customWidth="1"/>
    <col min="7426" max="7426" width="7" style="43" customWidth="1"/>
    <col min="7427" max="7439" width="6.7109375" style="43" customWidth="1"/>
    <col min="7440" max="7680" width="9.140625" style="43"/>
    <col min="7681" max="7681" width="37.140625" style="43" customWidth="1"/>
    <col min="7682" max="7682" width="7" style="43" customWidth="1"/>
    <col min="7683" max="7695" width="6.7109375" style="43" customWidth="1"/>
    <col min="7696" max="7936" width="9.140625" style="43"/>
    <col min="7937" max="7937" width="37.140625" style="43" customWidth="1"/>
    <col min="7938" max="7938" width="7" style="43" customWidth="1"/>
    <col min="7939" max="7951" width="6.7109375" style="43" customWidth="1"/>
    <col min="7952" max="8192" width="9.140625" style="43"/>
    <col min="8193" max="8193" width="37.140625" style="43" customWidth="1"/>
    <col min="8194" max="8194" width="7" style="43" customWidth="1"/>
    <col min="8195" max="8207" width="6.7109375" style="43" customWidth="1"/>
    <col min="8208" max="8448" width="9.140625" style="43"/>
    <col min="8449" max="8449" width="37.140625" style="43" customWidth="1"/>
    <col min="8450" max="8450" width="7" style="43" customWidth="1"/>
    <col min="8451" max="8463" width="6.7109375" style="43" customWidth="1"/>
    <col min="8464" max="8704" width="9.140625" style="43"/>
    <col min="8705" max="8705" width="37.140625" style="43" customWidth="1"/>
    <col min="8706" max="8706" width="7" style="43" customWidth="1"/>
    <col min="8707" max="8719" width="6.7109375" style="43" customWidth="1"/>
    <col min="8720" max="8960" width="9.140625" style="43"/>
    <col min="8961" max="8961" width="37.140625" style="43" customWidth="1"/>
    <col min="8962" max="8962" width="7" style="43" customWidth="1"/>
    <col min="8963" max="8975" width="6.7109375" style="43" customWidth="1"/>
    <col min="8976" max="9216" width="9.140625" style="43"/>
    <col min="9217" max="9217" width="37.140625" style="43" customWidth="1"/>
    <col min="9218" max="9218" width="7" style="43" customWidth="1"/>
    <col min="9219" max="9231" width="6.7109375" style="43" customWidth="1"/>
    <col min="9232" max="9472" width="9.140625" style="43"/>
    <col min="9473" max="9473" width="37.140625" style="43" customWidth="1"/>
    <col min="9474" max="9474" width="7" style="43" customWidth="1"/>
    <col min="9475" max="9487" width="6.7109375" style="43" customWidth="1"/>
    <col min="9488" max="9728" width="9.140625" style="43"/>
    <col min="9729" max="9729" width="37.140625" style="43" customWidth="1"/>
    <col min="9730" max="9730" width="7" style="43" customWidth="1"/>
    <col min="9731" max="9743" width="6.7109375" style="43" customWidth="1"/>
    <col min="9744" max="9984" width="9.140625" style="43"/>
    <col min="9985" max="9985" width="37.140625" style="43" customWidth="1"/>
    <col min="9986" max="9986" width="7" style="43" customWidth="1"/>
    <col min="9987" max="9999" width="6.7109375" style="43" customWidth="1"/>
    <col min="10000" max="10240" width="9.140625" style="43"/>
    <col min="10241" max="10241" width="37.140625" style="43" customWidth="1"/>
    <col min="10242" max="10242" width="7" style="43" customWidth="1"/>
    <col min="10243" max="10255" width="6.7109375" style="43" customWidth="1"/>
    <col min="10256" max="10496" width="9.140625" style="43"/>
    <col min="10497" max="10497" width="37.140625" style="43" customWidth="1"/>
    <col min="10498" max="10498" width="7" style="43" customWidth="1"/>
    <col min="10499" max="10511" width="6.7109375" style="43" customWidth="1"/>
    <col min="10512" max="10752" width="9.140625" style="43"/>
    <col min="10753" max="10753" width="37.140625" style="43" customWidth="1"/>
    <col min="10754" max="10754" width="7" style="43" customWidth="1"/>
    <col min="10755" max="10767" width="6.7109375" style="43" customWidth="1"/>
    <col min="10768" max="11008" width="9.140625" style="43"/>
    <col min="11009" max="11009" width="37.140625" style="43" customWidth="1"/>
    <col min="11010" max="11010" width="7" style="43" customWidth="1"/>
    <col min="11011" max="11023" width="6.7109375" style="43" customWidth="1"/>
    <col min="11024" max="11264" width="9.140625" style="43"/>
    <col min="11265" max="11265" width="37.140625" style="43" customWidth="1"/>
    <col min="11266" max="11266" width="7" style="43" customWidth="1"/>
    <col min="11267" max="11279" width="6.7109375" style="43" customWidth="1"/>
    <col min="11280" max="11520" width="9.140625" style="43"/>
    <col min="11521" max="11521" width="37.140625" style="43" customWidth="1"/>
    <col min="11522" max="11522" width="7" style="43" customWidth="1"/>
    <col min="11523" max="11535" width="6.7109375" style="43" customWidth="1"/>
    <col min="11536" max="11776" width="9.140625" style="43"/>
    <col min="11777" max="11777" width="37.140625" style="43" customWidth="1"/>
    <col min="11778" max="11778" width="7" style="43" customWidth="1"/>
    <col min="11779" max="11791" width="6.7109375" style="43" customWidth="1"/>
    <col min="11792" max="12032" width="9.140625" style="43"/>
    <col min="12033" max="12033" width="37.140625" style="43" customWidth="1"/>
    <col min="12034" max="12034" width="7" style="43" customWidth="1"/>
    <col min="12035" max="12047" width="6.7109375" style="43" customWidth="1"/>
    <col min="12048" max="12288" width="9.140625" style="43"/>
    <col min="12289" max="12289" width="37.140625" style="43" customWidth="1"/>
    <col min="12290" max="12290" width="7" style="43" customWidth="1"/>
    <col min="12291" max="12303" width="6.7109375" style="43" customWidth="1"/>
    <col min="12304" max="12544" width="9.140625" style="43"/>
    <col min="12545" max="12545" width="37.140625" style="43" customWidth="1"/>
    <col min="12546" max="12546" width="7" style="43" customWidth="1"/>
    <col min="12547" max="12559" width="6.7109375" style="43" customWidth="1"/>
    <col min="12560" max="12800" width="9.140625" style="43"/>
    <col min="12801" max="12801" width="37.140625" style="43" customWidth="1"/>
    <col min="12802" max="12802" width="7" style="43" customWidth="1"/>
    <col min="12803" max="12815" width="6.7109375" style="43" customWidth="1"/>
    <col min="12816" max="13056" width="9.140625" style="43"/>
    <col min="13057" max="13057" width="37.140625" style="43" customWidth="1"/>
    <col min="13058" max="13058" width="7" style="43" customWidth="1"/>
    <col min="13059" max="13071" width="6.7109375" style="43" customWidth="1"/>
    <col min="13072" max="13312" width="9.140625" style="43"/>
    <col min="13313" max="13313" width="37.140625" style="43" customWidth="1"/>
    <col min="13314" max="13314" width="7" style="43" customWidth="1"/>
    <col min="13315" max="13327" width="6.7109375" style="43" customWidth="1"/>
    <col min="13328" max="13568" width="9.140625" style="43"/>
    <col min="13569" max="13569" width="37.140625" style="43" customWidth="1"/>
    <col min="13570" max="13570" width="7" style="43" customWidth="1"/>
    <col min="13571" max="13583" width="6.7109375" style="43" customWidth="1"/>
    <col min="13584" max="13824" width="9.140625" style="43"/>
    <col min="13825" max="13825" width="37.140625" style="43" customWidth="1"/>
    <col min="13826" max="13826" width="7" style="43" customWidth="1"/>
    <col min="13827" max="13839" width="6.7109375" style="43" customWidth="1"/>
    <col min="13840" max="14080" width="9.140625" style="43"/>
    <col min="14081" max="14081" width="37.140625" style="43" customWidth="1"/>
    <col min="14082" max="14082" width="7" style="43" customWidth="1"/>
    <col min="14083" max="14095" width="6.7109375" style="43" customWidth="1"/>
    <col min="14096" max="14336" width="9.140625" style="43"/>
    <col min="14337" max="14337" width="37.140625" style="43" customWidth="1"/>
    <col min="14338" max="14338" width="7" style="43" customWidth="1"/>
    <col min="14339" max="14351" width="6.7109375" style="43" customWidth="1"/>
    <col min="14352" max="14592" width="9.140625" style="43"/>
    <col min="14593" max="14593" width="37.140625" style="43" customWidth="1"/>
    <col min="14594" max="14594" width="7" style="43" customWidth="1"/>
    <col min="14595" max="14607" width="6.7109375" style="43" customWidth="1"/>
    <col min="14608" max="14848" width="9.140625" style="43"/>
    <col min="14849" max="14849" width="37.140625" style="43" customWidth="1"/>
    <col min="14850" max="14850" width="7" style="43" customWidth="1"/>
    <col min="14851" max="14863" width="6.7109375" style="43" customWidth="1"/>
    <col min="14864" max="15104" width="9.140625" style="43"/>
    <col min="15105" max="15105" width="37.140625" style="43" customWidth="1"/>
    <col min="15106" max="15106" width="7" style="43" customWidth="1"/>
    <col min="15107" max="15119" width="6.7109375" style="43" customWidth="1"/>
    <col min="15120" max="15360" width="9.140625" style="43"/>
    <col min="15361" max="15361" width="37.140625" style="43" customWidth="1"/>
    <col min="15362" max="15362" width="7" style="43" customWidth="1"/>
    <col min="15363" max="15375" width="6.7109375" style="43" customWidth="1"/>
    <col min="15376" max="15616" width="9.140625" style="43"/>
    <col min="15617" max="15617" width="37.140625" style="43" customWidth="1"/>
    <col min="15618" max="15618" width="7" style="43" customWidth="1"/>
    <col min="15619" max="15631" width="6.7109375" style="43" customWidth="1"/>
    <col min="15632" max="15872" width="9.140625" style="43"/>
    <col min="15873" max="15873" width="37.140625" style="43" customWidth="1"/>
    <col min="15874" max="15874" width="7" style="43" customWidth="1"/>
    <col min="15875" max="15887" width="6.7109375" style="43" customWidth="1"/>
    <col min="15888" max="16128" width="9.140625" style="43"/>
    <col min="16129" max="16129" width="37.140625" style="43" customWidth="1"/>
    <col min="16130" max="16130" width="7" style="43" customWidth="1"/>
    <col min="16131" max="16143" width="6.7109375" style="43" customWidth="1"/>
    <col min="16144" max="16384" width="9.140625" style="43"/>
  </cols>
  <sheetData>
    <row r="1" spans="1:31" ht="16.5">
      <c r="A1" s="313" t="s">
        <v>345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</row>
    <row r="2" spans="1:31" ht="6.75" customHeight="1">
      <c r="A2" s="316"/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</row>
    <row r="3" spans="1:31" ht="18" customHeight="1">
      <c r="A3" s="317" t="s">
        <v>346</v>
      </c>
      <c r="B3" s="314" t="s">
        <v>364</v>
      </c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5"/>
    </row>
    <row r="4" spans="1:31" ht="52.5" customHeight="1">
      <c r="A4" s="318"/>
      <c r="B4" s="142" t="s">
        <v>342</v>
      </c>
      <c r="C4" s="143" t="s">
        <v>317</v>
      </c>
      <c r="D4" s="143" t="s">
        <v>318</v>
      </c>
      <c r="E4" s="143" t="s">
        <v>319</v>
      </c>
      <c r="F4" s="143" t="s">
        <v>320</v>
      </c>
      <c r="G4" s="143" t="s">
        <v>321</v>
      </c>
      <c r="H4" s="143" t="s">
        <v>106</v>
      </c>
      <c r="I4" s="143" t="s">
        <v>322</v>
      </c>
      <c r="J4" s="143" t="s">
        <v>323</v>
      </c>
      <c r="K4" s="143" t="s">
        <v>324</v>
      </c>
      <c r="L4" s="143" t="s">
        <v>108</v>
      </c>
      <c r="M4" s="143" t="s">
        <v>325</v>
      </c>
      <c r="N4" s="143" t="s">
        <v>326</v>
      </c>
      <c r="O4" s="144" t="s">
        <v>327</v>
      </c>
    </row>
    <row r="5" spans="1:31" ht="17.25" customHeight="1">
      <c r="A5" s="318"/>
      <c r="B5" s="319" t="s">
        <v>328</v>
      </c>
      <c r="C5" s="319" t="s">
        <v>328</v>
      </c>
      <c r="D5" s="320" t="s">
        <v>365</v>
      </c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1"/>
    </row>
    <row r="6" spans="1:31" ht="54" customHeight="1">
      <c r="A6" s="318"/>
      <c r="B6" s="319"/>
      <c r="C6" s="319"/>
      <c r="D6" s="145" t="s">
        <v>342</v>
      </c>
      <c r="E6" s="146" t="s">
        <v>317</v>
      </c>
      <c r="F6" s="146" t="s">
        <v>329</v>
      </c>
      <c r="G6" s="146" t="s">
        <v>330</v>
      </c>
      <c r="H6" s="146" t="s">
        <v>106</v>
      </c>
      <c r="I6" s="146" t="s">
        <v>322</v>
      </c>
      <c r="J6" s="146" t="s">
        <v>323</v>
      </c>
      <c r="K6" s="146" t="s">
        <v>324</v>
      </c>
      <c r="L6" s="146" t="s">
        <v>108</v>
      </c>
      <c r="M6" s="146" t="s">
        <v>325</v>
      </c>
      <c r="N6" s="146" t="s">
        <v>326</v>
      </c>
      <c r="O6" s="147" t="s">
        <v>327</v>
      </c>
    </row>
    <row r="7" spans="1:31" ht="17.25" customHeight="1">
      <c r="A7" s="128" t="s">
        <v>331</v>
      </c>
      <c r="B7" s="136" t="s">
        <v>328</v>
      </c>
      <c r="C7" s="136" t="s">
        <v>328</v>
      </c>
      <c r="D7" s="138" t="s">
        <v>332</v>
      </c>
      <c r="E7" s="138" t="s">
        <v>332</v>
      </c>
      <c r="F7" s="138" t="s">
        <v>332</v>
      </c>
      <c r="G7" s="138" t="s">
        <v>332</v>
      </c>
      <c r="H7" s="136" t="s">
        <v>328</v>
      </c>
      <c r="I7" s="136" t="s">
        <v>328</v>
      </c>
      <c r="J7" s="136" t="s">
        <v>328</v>
      </c>
      <c r="K7" s="136" t="s">
        <v>328</v>
      </c>
      <c r="L7" s="136" t="s">
        <v>328</v>
      </c>
      <c r="M7" s="136" t="s">
        <v>328</v>
      </c>
      <c r="N7" s="136" t="s">
        <v>328</v>
      </c>
      <c r="O7" s="137" t="s">
        <v>328</v>
      </c>
    </row>
    <row r="8" spans="1:31" ht="17.25" customHeight="1">
      <c r="A8" s="128" t="s">
        <v>362</v>
      </c>
      <c r="B8" s="136" t="s">
        <v>328</v>
      </c>
      <c r="C8" s="136" t="s">
        <v>328</v>
      </c>
      <c r="D8" s="136" t="s">
        <v>328</v>
      </c>
      <c r="E8" s="136" t="s">
        <v>328</v>
      </c>
      <c r="F8" s="136" t="s">
        <v>328</v>
      </c>
      <c r="G8" s="136" t="s">
        <v>328</v>
      </c>
      <c r="H8" s="138" t="s">
        <v>332</v>
      </c>
      <c r="I8" s="138" t="s">
        <v>332</v>
      </c>
      <c r="J8" s="138" t="s">
        <v>332</v>
      </c>
      <c r="K8" s="138" t="s">
        <v>332</v>
      </c>
      <c r="L8" s="136" t="s">
        <v>328</v>
      </c>
      <c r="M8" s="136" t="s">
        <v>328</v>
      </c>
      <c r="N8" s="136" t="s">
        <v>328</v>
      </c>
      <c r="O8" s="137" t="s">
        <v>328</v>
      </c>
    </row>
    <row r="9" spans="1:31" ht="17.25" customHeight="1">
      <c r="A9" s="128" t="s">
        <v>333</v>
      </c>
      <c r="B9" s="136" t="s">
        <v>328</v>
      </c>
      <c r="C9" s="136" t="s">
        <v>328</v>
      </c>
      <c r="D9" s="136" t="s">
        <v>328</v>
      </c>
      <c r="E9" s="136" t="s">
        <v>328</v>
      </c>
      <c r="F9" s="136" t="s">
        <v>328</v>
      </c>
      <c r="G9" s="136" t="s">
        <v>328</v>
      </c>
      <c r="H9" s="136" t="s">
        <v>328</v>
      </c>
      <c r="I9" s="136" t="s">
        <v>328</v>
      </c>
      <c r="J9" s="136" t="s">
        <v>328</v>
      </c>
      <c r="K9" s="136" t="s">
        <v>328</v>
      </c>
      <c r="L9" s="138" t="s">
        <v>332</v>
      </c>
      <c r="M9" s="138" t="s">
        <v>332</v>
      </c>
      <c r="N9" s="138" t="s">
        <v>332</v>
      </c>
      <c r="O9" s="139" t="s">
        <v>332</v>
      </c>
    </row>
    <row r="10" spans="1:31" ht="27.75" customHeight="1">
      <c r="A10" s="128" t="s">
        <v>334</v>
      </c>
      <c r="B10" s="136" t="s">
        <v>328</v>
      </c>
      <c r="C10" s="136" t="s">
        <v>328</v>
      </c>
      <c r="D10" s="136" t="s">
        <v>328</v>
      </c>
      <c r="E10" s="136" t="s">
        <v>328</v>
      </c>
      <c r="F10" s="138" t="s">
        <v>332</v>
      </c>
      <c r="G10" s="138" t="s">
        <v>332</v>
      </c>
      <c r="H10" s="136" t="s">
        <v>328</v>
      </c>
      <c r="I10" s="136" t="s">
        <v>328</v>
      </c>
      <c r="J10" s="138" t="s">
        <v>332</v>
      </c>
      <c r="K10" s="138" t="s">
        <v>332</v>
      </c>
      <c r="L10" s="136" t="s">
        <v>328</v>
      </c>
      <c r="M10" s="136" t="s">
        <v>328</v>
      </c>
      <c r="N10" s="138" t="s">
        <v>332</v>
      </c>
      <c r="O10" s="139" t="s">
        <v>332</v>
      </c>
    </row>
    <row r="11" spans="1:31" ht="18" customHeight="1">
      <c r="A11" s="128" t="s">
        <v>363</v>
      </c>
      <c r="B11" s="138" t="s">
        <v>332</v>
      </c>
      <c r="C11" s="136" t="s">
        <v>328</v>
      </c>
      <c r="D11" s="138" t="s">
        <v>332</v>
      </c>
      <c r="E11" s="136" t="s">
        <v>328</v>
      </c>
      <c r="F11" s="138" t="s">
        <v>332</v>
      </c>
      <c r="G11" s="136" t="s">
        <v>328</v>
      </c>
      <c r="H11" s="138" t="s">
        <v>332</v>
      </c>
      <c r="I11" s="136" t="s">
        <v>328</v>
      </c>
      <c r="J11" s="138" t="s">
        <v>332</v>
      </c>
      <c r="K11" s="136" t="s">
        <v>328</v>
      </c>
      <c r="L11" s="138" t="s">
        <v>332</v>
      </c>
      <c r="M11" s="136" t="s">
        <v>328</v>
      </c>
      <c r="N11" s="138" t="s">
        <v>332</v>
      </c>
      <c r="O11" s="137" t="s">
        <v>328</v>
      </c>
    </row>
    <row r="12" spans="1:31" ht="27.75" customHeight="1">
      <c r="A12" s="128" t="s">
        <v>335</v>
      </c>
      <c r="B12" s="136" t="s">
        <v>328</v>
      </c>
      <c r="C12" s="138" t="s">
        <v>332</v>
      </c>
      <c r="D12" s="136"/>
      <c r="E12" s="138" t="s">
        <v>332</v>
      </c>
      <c r="F12" s="136" t="s">
        <v>328</v>
      </c>
      <c r="G12" s="138" t="s">
        <v>332</v>
      </c>
      <c r="H12" s="136" t="s">
        <v>328</v>
      </c>
      <c r="I12" s="138" t="s">
        <v>332</v>
      </c>
      <c r="J12" s="136" t="s">
        <v>328</v>
      </c>
      <c r="K12" s="138" t="s">
        <v>332</v>
      </c>
      <c r="L12" s="136" t="s">
        <v>328</v>
      </c>
      <c r="M12" s="138" t="s">
        <v>332</v>
      </c>
      <c r="N12" s="136" t="s">
        <v>328</v>
      </c>
      <c r="O12" s="139" t="s">
        <v>332</v>
      </c>
      <c r="S12" s="108" t="s">
        <v>283</v>
      </c>
    </row>
    <row r="13" spans="1:31" ht="27.75" customHeight="1">
      <c r="A13" s="128" t="s">
        <v>336</v>
      </c>
      <c r="B13" s="136" t="s">
        <v>328</v>
      </c>
      <c r="C13" s="136" t="s">
        <v>328</v>
      </c>
      <c r="D13" s="136" t="s">
        <v>328</v>
      </c>
      <c r="E13" s="136" t="s">
        <v>328</v>
      </c>
      <c r="F13" s="136" t="s">
        <v>328</v>
      </c>
      <c r="G13" s="136" t="s">
        <v>328</v>
      </c>
      <c r="H13" s="138" t="s">
        <v>332</v>
      </c>
      <c r="I13" s="136" t="s">
        <v>328</v>
      </c>
      <c r="J13" s="138" t="s">
        <v>332</v>
      </c>
      <c r="K13" s="136" t="s">
        <v>328</v>
      </c>
      <c r="L13" s="138" t="s">
        <v>332</v>
      </c>
      <c r="M13" s="136" t="s">
        <v>328</v>
      </c>
      <c r="N13" s="138" t="s">
        <v>332</v>
      </c>
      <c r="O13" s="137" t="s">
        <v>328</v>
      </c>
      <c r="S13" s="108" t="e">
        <f>Вода!#REF!</f>
        <v>#REF!</v>
      </c>
    </row>
    <row r="14" spans="1:31" ht="27.75" customHeight="1">
      <c r="A14" s="128" t="s">
        <v>356</v>
      </c>
      <c r="B14" s="136" t="s">
        <v>328</v>
      </c>
      <c r="C14" s="136" t="s">
        <v>328</v>
      </c>
      <c r="D14" s="138" t="s">
        <v>332</v>
      </c>
      <c r="E14" s="138" t="s">
        <v>332</v>
      </c>
      <c r="F14" s="138" t="s">
        <v>332</v>
      </c>
      <c r="G14" s="138" t="s">
        <v>332</v>
      </c>
      <c r="H14" s="136" t="s">
        <v>328</v>
      </c>
      <c r="I14" s="138" t="s">
        <v>332</v>
      </c>
      <c r="J14" s="136" t="s">
        <v>328</v>
      </c>
      <c r="K14" s="138" t="s">
        <v>332</v>
      </c>
      <c r="L14" s="136" t="s">
        <v>328</v>
      </c>
      <c r="M14" s="138" t="s">
        <v>332</v>
      </c>
      <c r="N14" s="136" t="s">
        <v>328</v>
      </c>
      <c r="O14" s="139" t="s">
        <v>332</v>
      </c>
      <c r="S14" s="108"/>
    </row>
    <row r="15" spans="1:31" ht="17.25" customHeight="1">
      <c r="A15" s="153" t="s">
        <v>347</v>
      </c>
      <c r="B15" s="154">
        <v>0</v>
      </c>
      <c r="C15" s="155">
        <v>7000</v>
      </c>
      <c r="D15" s="155">
        <v>7000</v>
      </c>
      <c r="E15" s="155">
        <v>7000</v>
      </c>
      <c r="F15" s="155">
        <v>14000</v>
      </c>
      <c r="G15" s="155">
        <v>14000</v>
      </c>
      <c r="H15" s="155">
        <v>7000</v>
      </c>
      <c r="I15" s="155">
        <v>14000</v>
      </c>
      <c r="J15" s="155">
        <v>14000</v>
      </c>
      <c r="K15" s="155">
        <v>11500</v>
      </c>
      <c r="L15" s="155">
        <v>9500</v>
      </c>
      <c r="M15" s="155">
        <v>10500</v>
      </c>
      <c r="N15" s="155">
        <v>10500</v>
      </c>
      <c r="O15" s="156">
        <v>11500</v>
      </c>
      <c r="Q15" s="125"/>
      <c r="S15" s="108" t="e">
        <f>CEILING(C15*$S$13,100)</f>
        <v>#REF!</v>
      </c>
      <c r="T15" s="108" t="e">
        <f t="shared" ref="T15:AA16" si="0">CEILING(D15*$S$13,100)</f>
        <v>#REF!</v>
      </c>
      <c r="U15" s="108" t="e">
        <f t="shared" si="0"/>
        <v>#REF!</v>
      </c>
      <c r="V15" s="108" t="e">
        <f t="shared" si="0"/>
        <v>#REF!</v>
      </c>
      <c r="W15" s="108" t="e">
        <f t="shared" si="0"/>
        <v>#REF!</v>
      </c>
      <c r="X15" s="108" t="e">
        <f t="shared" si="0"/>
        <v>#REF!</v>
      </c>
      <c r="Y15" s="108" t="e">
        <f t="shared" si="0"/>
        <v>#REF!</v>
      </c>
      <c r="Z15" s="108" t="e">
        <f t="shared" si="0"/>
        <v>#REF!</v>
      </c>
      <c r="AA15" s="108" t="e">
        <f t="shared" si="0"/>
        <v>#REF!</v>
      </c>
      <c r="AB15" s="108" t="e">
        <f t="shared" ref="AB15:AB16" si="1">CEILING(L15*$S$13,100)</f>
        <v>#REF!</v>
      </c>
      <c r="AC15" s="108" t="e">
        <f t="shared" ref="AC15:AC16" si="2">CEILING(M15*$S$13,100)</f>
        <v>#REF!</v>
      </c>
      <c r="AD15" s="108" t="e">
        <f t="shared" ref="AD15:AD16" si="3">CEILING(N15*$S$13,100)</f>
        <v>#REF!</v>
      </c>
      <c r="AE15" s="108" t="e">
        <f t="shared" ref="AE15:AE16" si="4">CEILING(O15*$S$13,100)</f>
        <v>#REF!</v>
      </c>
    </row>
    <row r="16" spans="1:31" ht="17.25" customHeight="1">
      <c r="A16" s="148" t="s">
        <v>348</v>
      </c>
      <c r="B16" s="149" t="s">
        <v>328</v>
      </c>
      <c r="C16" s="150" t="s">
        <v>328</v>
      </c>
      <c r="D16" s="151">
        <v>0</v>
      </c>
      <c r="E16" s="151">
        <v>0</v>
      </c>
      <c r="F16" s="151">
        <v>7000</v>
      </c>
      <c r="G16" s="151">
        <v>7000</v>
      </c>
      <c r="H16" s="151">
        <v>0</v>
      </c>
      <c r="I16" s="151">
        <v>7000</v>
      </c>
      <c r="J16" s="151">
        <v>7000</v>
      </c>
      <c r="K16" s="151">
        <v>4500</v>
      </c>
      <c r="L16" s="151">
        <v>2600</v>
      </c>
      <c r="M16" s="151">
        <v>3500</v>
      </c>
      <c r="N16" s="151">
        <v>3500</v>
      </c>
      <c r="O16" s="152">
        <v>4500</v>
      </c>
      <c r="Q16" s="125"/>
      <c r="S16" s="108" t="e">
        <f>CEILING(C16*$S$13,100)</f>
        <v>#VALUE!</v>
      </c>
      <c r="T16" s="108" t="e">
        <f t="shared" si="0"/>
        <v>#REF!</v>
      </c>
      <c r="U16" s="108" t="e">
        <f t="shared" si="0"/>
        <v>#REF!</v>
      </c>
      <c r="V16" s="108" t="e">
        <f t="shared" si="0"/>
        <v>#REF!</v>
      </c>
      <c r="W16" s="108" t="e">
        <f t="shared" si="0"/>
        <v>#REF!</v>
      </c>
      <c r="X16" s="108" t="e">
        <f t="shared" si="0"/>
        <v>#REF!</v>
      </c>
      <c r="Y16" s="108" t="e">
        <f t="shared" si="0"/>
        <v>#REF!</v>
      </c>
      <c r="Z16" s="108" t="e">
        <f t="shared" si="0"/>
        <v>#REF!</v>
      </c>
      <c r="AA16" s="108" t="e">
        <f t="shared" si="0"/>
        <v>#REF!</v>
      </c>
      <c r="AB16" s="108" t="e">
        <f t="shared" si="1"/>
        <v>#REF!</v>
      </c>
      <c r="AC16" s="108" t="e">
        <f t="shared" si="2"/>
        <v>#REF!</v>
      </c>
      <c r="AD16" s="108" t="e">
        <f t="shared" si="3"/>
        <v>#REF!</v>
      </c>
      <c r="AE16" s="108" t="e">
        <f t="shared" si="4"/>
        <v>#REF!</v>
      </c>
    </row>
    <row r="17" spans="1:15" ht="18.75" customHeight="1">
      <c r="A17" s="322" t="s">
        <v>343</v>
      </c>
      <c r="B17" s="323"/>
      <c r="C17" s="323"/>
      <c r="D17" s="323"/>
      <c r="E17" s="323"/>
      <c r="F17" s="323"/>
      <c r="G17" s="323"/>
      <c r="H17" s="323"/>
      <c r="I17" s="323"/>
      <c r="J17" s="323"/>
      <c r="K17" s="323"/>
      <c r="L17" s="323"/>
      <c r="M17" s="323"/>
      <c r="N17" s="323"/>
      <c r="O17" s="324"/>
    </row>
    <row r="18" spans="1:15" ht="16.5" customHeight="1">
      <c r="A18" s="129" t="s">
        <v>357</v>
      </c>
      <c r="B18" s="141" t="s">
        <v>328</v>
      </c>
      <c r="C18" s="141" t="s">
        <v>328</v>
      </c>
      <c r="D18" s="141" t="s">
        <v>328</v>
      </c>
      <c r="E18" s="141" t="s">
        <v>328</v>
      </c>
      <c r="F18" s="130" t="s">
        <v>337</v>
      </c>
      <c r="G18" s="130" t="s">
        <v>337</v>
      </c>
      <c r="H18" s="141" t="s">
        <v>328</v>
      </c>
      <c r="I18" s="141" t="s">
        <v>328</v>
      </c>
      <c r="J18" s="130" t="s">
        <v>337</v>
      </c>
      <c r="K18" s="130" t="s">
        <v>337</v>
      </c>
      <c r="L18" s="141" t="s">
        <v>328</v>
      </c>
      <c r="M18" s="141" t="s">
        <v>328</v>
      </c>
      <c r="N18" s="130" t="s">
        <v>337</v>
      </c>
      <c r="O18" s="131" t="s">
        <v>337</v>
      </c>
    </row>
    <row r="19" spans="1:15" ht="16.5" customHeight="1">
      <c r="A19" s="129" t="s">
        <v>358</v>
      </c>
      <c r="B19" s="130" t="s">
        <v>338</v>
      </c>
      <c r="C19" s="130" t="s">
        <v>338</v>
      </c>
      <c r="D19" s="130" t="s">
        <v>338</v>
      </c>
      <c r="E19" s="130" t="s">
        <v>338</v>
      </c>
      <c r="F19" s="130" t="s">
        <v>338</v>
      </c>
      <c r="G19" s="130" t="s">
        <v>338</v>
      </c>
      <c r="H19" s="130" t="s">
        <v>338</v>
      </c>
      <c r="I19" s="130" t="s">
        <v>338</v>
      </c>
      <c r="J19" s="130" t="s">
        <v>338</v>
      </c>
      <c r="K19" s="130" t="s">
        <v>338</v>
      </c>
      <c r="L19" s="130" t="s">
        <v>338</v>
      </c>
      <c r="M19" s="130" t="s">
        <v>338</v>
      </c>
      <c r="N19" s="130" t="s">
        <v>338</v>
      </c>
      <c r="O19" s="131" t="s">
        <v>338</v>
      </c>
    </row>
    <row r="20" spans="1:15" ht="16.5" customHeight="1">
      <c r="A20" s="129" t="s">
        <v>359</v>
      </c>
      <c r="B20" s="130" t="s">
        <v>337</v>
      </c>
      <c r="C20" s="130" t="s">
        <v>337</v>
      </c>
      <c r="D20" s="130" t="s">
        <v>337</v>
      </c>
      <c r="E20" s="130" t="s">
        <v>337</v>
      </c>
      <c r="F20" s="130" t="s">
        <v>297</v>
      </c>
      <c r="G20" s="130" t="s">
        <v>297</v>
      </c>
      <c r="H20" s="130" t="s">
        <v>337</v>
      </c>
      <c r="I20" s="130" t="s">
        <v>337</v>
      </c>
      <c r="J20" s="130" t="s">
        <v>297</v>
      </c>
      <c r="K20" s="130" t="s">
        <v>337</v>
      </c>
      <c r="L20" s="130" t="s">
        <v>337</v>
      </c>
      <c r="M20" s="130" t="s">
        <v>337</v>
      </c>
      <c r="N20" s="130" t="s">
        <v>337</v>
      </c>
      <c r="O20" s="131" t="s">
        <v>337</v>
      </c>
    </row>
    <row r="21" spans="1:15" ht="16.5" customHeight="1">
      <c r="A21" s="129" t="s">
        <v>360</v>
      </c>
      <c r="B21" s="141" t="s">
        <v>328</v>
      </c>
      <c r="C21" s="141" t="s">
        <v>328</v>
      </c>
      <c r="D21" s="141" t="s">
        <v>328</v>
      </c>
      <c r="E21" s="141" t="s">
        <v>328</v>
      </c>
      <c r="F21" s="141" t="s">
        <v>328</v>
      </c>
      <c r="G21" s="141" t="s">
        <v>328</v>
      </c>
      <c r="H21" s="130" t="s">
        <v>297</v>
      </c>
      <c r="I21" s="130" t="s">
        <v>297</v>
      </c>
      <c r="J21" s="130" t="s">
        <v>297</v>
      </c>
      <c r="K21" s="130" t="s">
        <v>337</v>
      </c>
      <c r="L21" s="130" t="s">
        <v>337</v>
      </c>
      <c r="M21" s="130" t="s">
        <v>337</v>
      </c>
      <c r="N21" s="130" t="s">
        <v>337</v>
      </c>
      <c r="O21" s="131" t="s">
        <v>337</v>
      </c>
    </row>
    <row r="22" spans="1:15" ht="16.5" customHeight="1">
      <c r="A22" s="132" t="s">
        <v>361</v>
      </c>
      <c r="B22" s="141" t="s">
        <v>328</v>
      </c>
      <c r="C22" s="130" t="s">
        <v>297</v>
      </c>
      <c r="D22" s="130" t="s">
        <v>297</v>
      </c>
      <c r="E22" s="130" t="s">
        <v>297</v>
      </c>
      <c r="F22" s="130" t="s">
        <v>297</v>
      </c>
      <c r="G22" s="130" t="s">
        <v>297</v>
      </c>
      <c r="H22" s="141" t="s">
        <v>328</v>
      </c>
      <c r="I22" s="130" t="s">
        <v>297</v>
      </c>
      <c r="J22" s="141" t="s">
        <v>328</v>
      </c>
      <c r="K22" s="130" t="s">
        <v>337</v>
      </c>
      <c r="L22" s="141" t="s">
        <v>328</v>
      </c>
      <c r="M22" s="130" t="s">
        <v>337</v>
      </c>
      <c r="N22" s="141" t="s">
        <v>328</v>
      </c>
      <c r="O22" s="131" t="s">
        <v>337</v>
      </c>
    </row>
    <row r="23" spans="1:15" ht="16.5" customHeight="1">
      <c r="A23" s="133" t="s">
        <v>339</v>
      </c>
      <c r="B23" s="134" t="s">
        <v>340</v>
      </c>
      <c r="C23" s="134" t="s">
        <v>340</v>
      </c>
      <c r="D23" s="134" t="s">
        <v>340</v>
      </c>
      <c r="E23" s="134" t="s">
        <v>340</v>
      </c>
      <c r="F23" s="134" t="s">
        <v>340</v>
      </c>
      <c r="G23" s="134" t="s">
        <v>340</v>
      </c>
      <c r="H23" s="134" t="s">
        <v>340</v>
      </c>
      <c r="I23" s="134" t="s">
        <v>340</v>
      </c>
      <c r="J23" s="134" t="s">
        <v>340</v>
      </c>
      <c r="K23" s="134" t="s">
        <v>341</v>
      </c>
      <c r="L23" s="134" t="s">
        <v>341</v>
      </c>
      <c r="M23" s="134" t="s">
        <v>341</v>
      </c>
      <c r="N23" s="134" t="s">
        <v>341</v>
      </c>
      <c r="O23" s="135" t="s">
        <v>341</v>
      </c>
    </row>
    <row r="24" spans="1:15" ht="31.5" customHeight="1">
      <c r="A24" s="312" t="s">
        <v>344</v>
      </c>
      <c r="B24" s="312"/>
      <c r="C24" s="312"/>
      <c r="D24" s="312"/>
      <c r="E24" s="312"/>
      <c r="F24" s="312"/>
      <c r="G24" s="312"/>
      <c r="H24" s="312"/>
      <c r="I24" s="312"/>
      <c r="J24" s="312"/>
      <c r="K24" s="312"/>
      <c r="L24" s="312"/>
      <c r="M24" s="312"/>
      <c r="N24" s="312"/>
      <c r="O24" s="312"/>
    </row>
    <row r="25" spans="1:15" ht="5.25" customHeight="1"/>
  </sheetData>
  <mergeCells count="9">
    <mergeCell ref="A24:O24"/>
    <mergeCell ref="A1:O1"/>
    <mergeCell ref="B3:O3"/>
    <mergeCell ref="A2:O2"/>
    <mergeCell ref="A3:A6"/>
    <mergeCell ref="B5:B6"/>
    <mergeCell ref="C5:C6"/>
    <mergeCell ref="D5:O5"/>
    <mergeCell ref="A17:O17"/>
  </mergeCells>
  <pageMargins left="0.39370078740157483" right="0.19685039370078741" top="0.39370078740157483" bottom="0.19685039370078741" header="0.51181102362204722" footer="0.51181102362204722"/>
  <pageSetup paperSize="9" firstPageNumber="0" orientation="landscape" horizontalDpi="300" verticalDpi="300" r:id="rId1"/>
  <headerFooter alignWithMargins="0">
    <oddFooter>&amp;R&amp;"Arial Cyr,полужирный"7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H71"/>
  <sheetViews>
    <sheetView topLeftCell="A16" zoomScale="90" zoomScaleNormal="90" workbookViewId="0">
      <selection activeCell="I50" sqref="I50"/>
    </sheetView>
  </sheetViews>
  <sheetFormatPr defaultRowHeight="12.75"/>
  <cols>
    <col min="1" max="1" width="16.42578125" customWidth="1"/>
    <col min="2" max="2" width="16.140625" customWidth="1"/>
    <col min="3" max="3" width="20.7109375" customWidth="1"/>
    <col min="4" max="4" width="34.7109375" customWidth="1"/>
    <col min="5" max="5" width="10.140625" customWidth="1"/>
    <col min="6" max="6" width="13.140625" customWidth="1"/>
  </cols>
  <sheetData>
    <row r="1" spans="1:8" ht="12.75" hidden="1" customHeight="1">
      <c r="A1" s="196"/>
      <c r="B1" s="196"/>
      <c r="C1" s="196"/>
      <c r="D1" s="196"/>
      <c r="E1" s="196"/>
    </row>
    <row r="2" spans="1:8" ht="12.75" hidden="1" customHeight="1">
      <c r="A2" s="294"/>
      <c r="B2" s="294"/>
      <c r="C2" s="294"/>
      <c r="D2" s="294"/>
      <c r="E2" s="294"/>
    </row>
    <row r="3" spans="1:8" ht="12.75" hidden="1" customHeight="1">
      <c r="A3" s="29"/>
      <c r="B3" s="30"/>
      <c r="C3" s="30"/>
      <c r="D3" s="30"/>
      <c r="E3" s="30"/>
    </row>
    <row r="4" spans="1:8" ht="16.5" customHeight="1">
      <c r="A4" s="295" t="s">
        <v>257</v>
      </c>
      <c r="B4" s="295"/>
      <c r="C4" s="295"/>
      <c r="D4" s="295"/>
      <c r="E4" s="295"/>
    </row>
    <row r="5" spans="1:8" ht="4.5" customHeight="1">
      <c r="A5" s="258"/>
      <c r="B5" s="258"/>
      <c r="C5" s="258"/>
      <c r="D5" s="258"/>
      <c r="E5" s="258"/>
    </row>
    <row r="6" spans="1:8" ht="16.5" customHeight="1">
      <c r="A6" s="86" t="s">
        <v>255</v>
      </c>
      <c r="B6" s="310" t="s">
        <v>32</v>
      </c>
      <c r="C6" s="310"/>
      <c r="D6" s="310"/>
      <c r="E6" s="87" t="s">
        <v>165</v>
      </c>
    </row>
    <row r="7" spans="1:8" ht="15.95" customHeight="1">
      <c r="A7" s="326" t="s">
        <v>113</v>
      </c>
      <c r="B7" s="327"/>
      <c r="C7" s="327"/>
      <c r="D7" s="327"/>
      <c r="E7" s="328"/>
    </row>
    <row r="8" spans="1:8" ht="15.95" customHeight="1">
      <c r="A8" s="88" t="s">
        <v>215</v>
      </c>
      <c r="B8" s="325" t="s">
        <v>114</v>
      </c>
      <c r="C8" s="325"/>
      <c r="D8" s="325"/>
      <c r="E8" s="89">
        <v>1800</v>
      </c>
      <c r="F8" s="125"/>
      <c r="H8" s="28"/>
    </row>
    <row r="9" spans="1:8" ht="15.95" customHeight="1">
      <c r="A9" s="88" t="s">
        <v>115</v>
      </c>
      <c r="B9" s="325" t="s">
        <v>236</v>
      </c>
      <c r="C9" s="325"/>
      <c r="D9" s="325"/>
      <c r="E9" s="89">
        <v>8600</v>
      </c>
      <c r="F9" s="125"/>
      <c r="H9" s="199"/>
    </row>
    <row r="10" spans="1:8" ht="15.95" customHeight="1">
      <c r="A10" s="88" t="s">
        <v>116</v>
      </c>
      <c r="B10" s="325" t="s">
        <v>238</v>
      </c>
      <c r="C10" s="325"/>
      <c r="D10" s="325"/>
      <c r="E10" s="89">
        <v>9400</v>
      </c>
      <c r="F10" s="125"/>
      <c r="H10" s="199"/>
    </row>
    <row r="11" spans="1:8" ht="15.95" customHeight="1">
      <c r="A11" s="88" t="s">
        <v>497</v>
      </c>
      <c r="B11" s="325" t="s">
        <v>498</v>
      </c>
      <c r="C11" s="325"/>
      <c r="D11" s="325"/>
      <c r="E11" s="89">
        <v>7700</v>
      </c>
      <c r="F11" s="125"/>
      <c r="H11" s="199"/>
    </row>
    <row r="12" spans="1:8" ht="15.95" customHeight="1">
      <c r="A12" s="88" t="s">
        <v>261</v>
      </c>
      <c r="B12" s="325" t="s">
        <v>294</v>
      </c>
      <c r="C12" s="325"/>
      <c r="D12" s="325"/>
      <c r="E12" s="89">
        <v>8800</v>
      </c>
      <c r="F12" s="125"/>
      <c r="H12" s="28"/>
    </row>
    <row r="13" spans="1:8" ht="15.95" customHeight="1">
      <c r="A13" s="88" t="s">
        <v>506</v>
      </c>
      <c r="B13" s="325" t="s">
        <v>507</v>
      </c>
      <c r="C13" s="325"/>
      <c r="D13" s="325"/>
      <c r="E13" s="89">
        <v>1800</v>
      </c>
      <c r="F13" s="125"/>
    </row>
    <row r="14" spans="1:8" ht="15.95" customHeight="1">
      <c r="A14" s="88" t="s">
        <v>508</v>
      </c>
      <c r="B14" s="325" t="s">
        <v>509</v>
      </c>
      <c r="C14" s="325"/>
      <c r="D14" s="325"/>
      <c r="E14" s="89">
        <v>2000</v>
      </c>
      <c r="F14" s="125"/>
    </row>
    <row r="15" spans="1:8" ht="15.95" customHeight="1">
      <c r="A15" s="88" t="s">
        <v>268</v>
      </c>
      <c r="B15" s="325" t="s">
        <v>295</v>
      </c>
      <c r="C15" s="325"/>
      <c r="D15" s="325"/>
      <c r="E15" s="89">
        <v>2900</v>
      </c>
      <c r="F15" s="125"/>
    </row>
    <row r="16" spans="1:8" ht="15.95" customHeight="1">
      <c r="A16" s="88" t="s">
        <v>117</v>
      </c>
      <c r="B16" s="325" t="s">
        <v>118</v>
      </c>
      <c r="C16" s="325"/>
      <c r="D16" s="325"/>
      <c r="E16" s="89">
        <v>1800</v>
      </c>
      <c r="F16" s="125"/>
    </row>
    <row r="17" spans="1:7" ht="15.95" customHeight="1">
      <c r="A17" s="88" t="s">
        <v>119</v>
      </c>
      <c r="B17" s="325" t="s">
        <v>120</v>
      </c>
      <c r="C17" s="325"/>
      <c r="D17" s="325"/>
      <c r="E17" s="89">
        <v>2200</v>
      </c>
      <c r="F17" s="125"/>
    </row>
    <row r="18" spans="1:7" ht="15.75" hidden="1" customHeight="1">
      <c r="A18" s="88" t="s">
        <v>269</v>
      </c>
      <c r="B18" s="325" t="s">
        <v>120</v>
      </c>
      <c r="C18" s="325"/>
      <c r="D18" s="325"/>
      <c r="E18" s="89">
        <v>2700</v>
      </c>
      <c r="F18" s="125"/>
    </row>
    <row r="19" spans="1:7" ht="15.95" customHeight="1">
      <c r="A19" s="88" t="s">
        <v>279</v>
      </c>
      <c r="B19" s="325" t="s">
        <v>121</v>
      </c>
      <c r="C19" s="325"/>
      <c r="D19" s="325"/>
      <c r="E19" s="89">
        <v>4800</v>
      </c>
      <c r="F19" s="125"/>
    </row>
    <row r="20" spans="1:7" ht="15.95" customHeight="1">
      <c r="A20" s="88" t="s">
        <v>122</v>
      </c>
      <c r="B20" s="325" t="s">
        <v>227</v>
      </c>
      <c r="C20" s="325"/>
      <c r="D20" s="325"/>
      <c r="E20" s="89">
        <v>7100</v>
      </c>
      <c r="F20" s="125"/>
    </row>
    <row r="21" spans="1:7" ht="15.95" customHeight="1">
      <c r="A21" s="88" t="s">
        <v>225</v>
      </c>
      <c r="B21" s="325" t="s">
        <v>226</v>
      </c>
      <c r="C21" s="325"/>
      <c r="D21" s="325"/>
      <c r="E21" s="89">
        <v>8800</v>
      </c>
      <c r="F21" s="125"/>
    </row>
    <row r="22" spans="1:7" ht="15.95" customHeight="1">
      <c r="A22" s="88" t="s">
        <v>278</v>
      </c>
      <c r="B22" s="325" t="s">
        <v>296</v>
      </c>
      <c r="C22" s="325"/>
      <c r="D22" s="325"/>
      <c r="E22" s="89">
        <v>11800</v>
      </c>
      <c r="F22" s="125"/>
    </row>
    <row r="23" spans="1:7" ht="15.75" customHeight="1">
      <c r="A23" s="88" t="s">
        <v>123</v>
      </c>
      <c r="B23" s="325" t="s">
        <v>124</v>
      </c>
      <c r="C23" s="325"/>
      <c r="D23" s="325"/>
      <c r="E23" s="89">
        <v>9000</v>
      </c>
      <c r="F23" s="125"/>
    </row>
    <row r="24" spans="1:7" ht="13.5" hidden="1" customHeight="1">
      <c r="A24" s="88" t="s">
        <v>126</v>
      </c>
      <c r="B24" s="325" t="s">
        <v>127</v>
      </c>
      <c r="C24" s="325"/>
      <c r="D24" s="325"/>
      <c r="E24" s="90" t="s">
        <v>125</v>
      </c>
    </row>
    <row r="25" spans="1:7" ht="15.75" hidden="1" customHeight="1">
      <c r="A25" s="88" t="s">
        <v>128</v>
      </c>
      <c r="B25" s="325" t="s">
        <v>129</v>
      </c>
      <c r="C25" s="325"/>
      <c r="D25" s="325"/>
      <c r="E25" s="90" t="s">
        <v>125</v>
      </c>
    </row>
    <row r="26" spans="1:7" ht="15.95" customHeight="1">
      <c r="A26" s="326" t="s">
        <v>505</v>
      </c>
      <c r="B26" s="327"/>
      <c r="C26" s="327"/>
      <c r="D26" s="327"/>
      <c r="E26" s="328"/>
    </row>
    <row r="27" spans="1:7" ht="15.95" hidden="1" customHeight="1">
      <c r="A27" s="88" t="s">
        <v>130</v>
      </c>
      <c r="B27" s="325" t="s">
        <v>240</v>
      </c>
      <c r="C27" s="325"/>
      <c r="D27" s="325"/>
      <c r="E27" s="174" t="s">
        <v>125</v>
      </c>
    </row>
    <row r="28" spans="1:7" ht="15.95" hidden="1" customHeight="1">
      <c r="A28" s="88" t="s">
        <v>131</v>
      </c>
      <c r="B28" s="325" t="s">
        <v>241</v>
      </c>
      <c r="C28" s="325"/>
      <c r="D28" s="325"/>
      <c r="E28" s="174" t="s">
        <v>125</v>
      </c>
    </row>
    <row r="29" spans="1:7" ht="15.95" hidden="1" customHeight="1">
      <c r="A29" s="88" t="s">
        <v>132</v>
      </c>
      <c r="B29" s="325" t="s">
        <v>133</v>
      </c>
      <c r="C29" s="325"/>
      <c r="D29" s="325"/>
      <c r="E29" s="89">
        <v>1600</v>
      </c>
      <c r="F29" s="125"/>
    </row>
    <row r="30" spans="1:7" ht="15.95" hidden="1" customHeight="1">
      <c r="A30" s="88" t="s">
        <v>216</v>
      </c>
      <c r="B30" s="325" t="s">
        <v>217</v>
      </c>
      <c r="C30" s="325"/>
      <c r="D30" s="325"/>
      <c r="E30" s="89">
        <v>600</v>
      </c>
    </row>
    <row r="31" spans="1:7" ht="15.95" customHeight="1">
      <c r="A31" s="198" t="s">
        <v>239</v>
      </c>
      <c r="B31" s="329" t="s">
        <v>465</v>
      </c>
      <c r="C31" s="329"/>
      <c r="D31" s="329"/>
      <c r="E31" s="91" t="s">
        <v>510</v>
      </c>
      <c r="G31" s="127"/>
    </row>
    <row r="32" spans="1:7" ht="15.95" customHeight="1">
      <c r="A32" s="88" t="s">
        <v>284</v>
      </c>
      <c r="B32" s="325" t="s">
        <v>285</v>
      </c>
      <c r="C32" s="325"/>
      <c r="D32" s="325"/>
      <c r="E32" s="89">
        <v>2100</v>
      </c>
      <c r="F32" s="125"/>
    </row>
    <row r="33" spans="1:6" ht="15.95" hidden="1" customHeight="1">
      <c r="A33" s="198"/>
      <c r="B33" s="329"/>
      <c r="C33" s="329"/>
      <c r="D33" s="329"/>
      <c r="E33" s="91"/>
    </row>
    <row r="34" spans="1:6" ht="15.95" customHeight="1">
      <c r="A34" s="326" t="s">
        <v>244</v>
      </c>
      <c r="B34" s="327"/>
      <c r="C34" s="327"/>
      <c r="D34" s="327"/>
      <c r="E34" s="328"/>
    </row>
    <row r="35" spans="1:6" ht="15.95" customHeight="1">
      <c r="A35" s="198" t="s">
        <v>222</v>
      </c>
      <c r="B35" s="329" t="s">
        <v>253</v>
      </c>
      <c r="C35" s="329"/>
      <c r="D35" s="329"/>
      <c r="E35" s="91">
        <v>900</v>
      </c>
      <c r="F35" s="125"/>
    </row>
    <row r="36" spans="1:6" ht="15.75" customHeight="1">
      <c r="A36" s="198" t="s">
        <v>245</v>
      </c>
      <c r="B36" s="329" t="s">
        <v>254</v>
      </c>
      <c r="C36" s="329"/>
      <c r="D36" s="329"/>
      <c r="E36" s="91">
        <v>1600</v>
      </c>
      <c r="F36" s="125"/>
    </row>
    <row r="37" spans="1:6" ht="15.75" hidden="1" customHeight="1">
      <c r="A37" s="198" t="s">
        <v>246</v>
      </c>
      <c r="B37" s="329" t="s">
        <v>250</v>
      </c>
      <c r="C37" s="329"/>
      <c r="D37" s="329"/>
      <c r="E37" s="91">
        <v>2000</v>
      </c>
    </row>
    <row r="38" spans="1:6" ht="15.75" hidden="1" customHeight="1">
      <c r="A38" s="198" t="s">
        <v>247</v>
      </c>
      <c r="B38" s="329" t="s">
        <v>251</v>
      </c>
      <c r="C38" s="329"/>
      <c r="D38" s="329"/>
      <c r="E38" s="91">
        <v>3000</v>
      </c>
    </row>
    <row r="39" spans="1:6" ht="15.75" hidden="1" customHeight="1">
      <c r="A39" s="198" t="s">
        <v>248</v>
      </c>
      <c r="B39" s="329" t="s">
        <v>252</v>
      </c>
      <c r="C39" s="329"/>
      <c r="D39" s="329"/>
      <c r="E39" s="91">
        <v>3900</v>
      </c>
    </row>
    <row r="40" spans="1:6" ht="15.95" customHeight="1">
      <c r="A40" s="198" t="s">
        <v>249</v>
      </c>
      <c r="B40" s="329" t="s">
        <v>511</v>
      </c>
      <c r="C40" s="329"/>
      <c r="D40" s="329"/>
      <c r="E40" s="91" t="s">
        <v>510</v>
      </c>
    </row>
    <row r="41" spans="1:6" ht="15.95" customHeight="1">
      <c r="A41" s="326" t="s">
        <v>512</v>
      </c>
      <c r="B41" s="327"/>
      <c r="C41" s="327"/>
      <c r="D41" s="327"/>
      <c r="E41" s="328"/>
    </row>
    <row r="42" spans="1:6" ht="15.95" customHeight="1">
      <c r="A42" s="198" t="s">
        <v>270</v>
      </c>
      <c r="B42" s="329" t="s">
        <v>271</v>
      </c>
      <c r="C42" s="329"/>
      <c r="D42" s="329"/>
      <c r="E42" s="91">
        <v>1000</v>
      </c>
      <c r="F42" s="125"/>
    </row>
    <row r="43" spans="1:6" ht="15.95" customHeight="1">
      <c r="A43" s="198" t="s">
        <v>263</v>
      </c>
      <c r="B43" s="329" t="s">
        <v>499</v>
      </c>
      <c r="C43" s="329"/>
      <c r="D43" s="329"/>
      <c r="E43" s="91">
        <v>8600</v>
      </c>
      <c r="F43" s="125"/>
    </row>
    <row r="44" spans="1:6" ht="15.95" customHeight="1">
      <c r="A44" s="198" t="s">
        <v>297</v>
      </c>
      <c r="B44" s="329" t="s">
        <v>298</v>
      </c>
      <c r="C44" s="329"/>
      <c r="D44" s="329"/>
      <c r="E44" s="91">
        <v>7000</v>
      </c>
      <c r="F44" s="125"/>
    </row>
    <row r="45" spans="1:6" ht="15.95" customHeight="1">
      <c r="A45" s="198" t="s">
        <v>272</v>
      </c>
      <c r="B45" s="329" t="s">
        <v>276</v>
      </c>
      <c r="C45" s="329"/>
      <c r="D45" s="329"/>
      <c r="E45" s="91">
        <v>1200</v>
      </c>
      <c r="F45" s="125"/>
    </row>
    <row r="46" spans="1:6" ht="15.95" customHeight="1">
      <c r="A46" s="198" t="s">
        <v>273</v>
      </c>
      <c r="B46" s="329" t="s">
        <v>277</v>
      </c>
      <c r="C46" s="329"/>
      <c r="D46" s="329"/>
      <c r="E46" s="91">
        <v>1500</v>
      </c>
      <c r="F46" s="125"/>
    </row>
    <row r="47" spans="1:6" ht="15.95" customHeight="1">
      <c r="A47" s="198" t="s">
        <v>274</v>
      </c>
      <c r="B47" s="329" t="s">
        <v>276</v>
      </c>
      <c r="C47" s="329"/>
      <c r="D47" s="329"/>
      <c r="E47" s="91">
        <v>1200</v>
      </c>
      <c r="F47" s="125"/>
    </row>
    <row r="48" spans="1:6" ht="15" customHeight="1">
      <c r="A48" s="198" t="s">
        <v>275</v>
      </c>
      <c r="B48" s="329" t="s">
        <v>277</v>
      </c>
      <c r="C48" s="329"/>
      <c r="D48" s="329"/>
      <c r="E48" s="91">
        <v>1500</v>
      </c>
      <c r="F48" s="125"/>
    </row>
    <row r="49" spans="1:6" ht="15.95" customHeight="1">
      <c r="A49" s="198" t="s">
        <v>513</v>
      </c>
      <c r="B49" s="329" t="s">
        <v>514</v>
      </c>
      <c r="C49" s="329"/>
      <c r="D49" s="329"/>
      <c r="E49" s="91">
        <v>1200</v>
      </c>
      <c r="F49" s="125"/>
    </row>
    <row r="50" spans="1:6" ht="15" customHeight="1">
      <c r="A50" s="198" t="s">
        <v>515</v>
      </c>
      <c r="B50" s="329" t="s">
        <v>516</v>
      </c>
      <c r="C50" s="329"/>
      <c r="D50" s="329"/>
      <c r="E50" s="91">
        <v>1300</v>
      </c>
      <c r="F50" s="125"/>
    </row>
    <row r="51" spans="1:6" ht="15.75" hidden="1" customHeight="1">
      <c r="A51" s="326" t="s">
        <v>288</v>
      </c>
      <c r="B51" s="327"/>
      <c r="C51" s="327"/>
      <c r="D51" s="327"/>
      <c r="E51" s="328"/>
    </row>
    <row r="52" spans="1:6" ht="15.75" hidden="1" customHeight="1">
      <c r="A52" s="331" t="s">
        <v>290</v>
      </c>
      <c r="B52" s="329" t="s">
        <v>289</v>
      </c>
      <c r="C52" s="329"/>
      <c r="D52" s="329"/>
      <c r="E52" s="91">
        <v>13600</v>
      </c>
    </row>
    <row r="53" spans="1:6" ht="15.75" hidden="1" customHeight="1">
      <c r="A53" s="332"/>
      <c r="B53" s="329" t="s">
        <v>293</v>
      </c>
      <c r="C53" s="329"/>
      <c r="D53" s="329"/>
      <c r="E53" s="91">
        <v>15800</v>
      </c>
    </row>
    <row r="54" spans="1:6" ht="15.75" hidden="1" customHeight="1">
      <c r="A54" s="332"/>
      <c r="B54" s="329" t="s">
        <v>291</v>
      </c>
      <c r="C54" s="329"/>
      <c r="D54" s="329"/>
      <c r="E54" s="91">
        <v>17800</v>
      </c>
    </row>
    <row r="55" spans="1:6" ht="15.75" hidden="1" customHeight="1">
      <c r="A55" s="333"/>
      <c r="B55" s="329" t="s">
        <v>292</v>
      </c>
      <c r="C55" s="329"/>
      <c r="D55" s="329"/>
      <c r="E55" s="91">
        <v>20000</v>
      </c>
    </row>
    <row r="56" spans="1:6" ht="15" customHeight="1">
      <c r="A56" s="326" t="s">
        <v>134</v>
      </c>
      <c r="B56" s="327"/>
      <c r="C56" s="327"/>
      <c r="D56" s="327"/>
      <c r="E56" s="328"/>
    </row>
    <row r="57" spans="1:6" ht="15.95" customHeight="1">
      <c r="A57" s="203" t="s">
        <v>286</v>
      </c>
      <c r="B57" s="329" t="s">
        <v>287</v>
      </c>
      <c r="C57" s="329"/>
      <c r="D57" s="329"/>
      <c r="E57" s="91">
        <v>14600</v>
      </c>
      <c r="F57" s="125"/>
    </row>
    <row r="58" spans="1:6" ht="15.95" customHeight="1">
      <c r="A58" s="203" t="s">
        <v>535</v>
      </c>
      <c r="B58" s="329" t="s">
        <v>537</v>
      </c>
      <c r="C58" s="329"/>
      <c r="D58" s="329"/>
      <c r="E58" s="91">
        <v>9500</v>
      </c>
      <c r="F58" s="125"/>
    </row>
    <row r="59" spans="1:6" ht="15.75" hidden="1" customHeight="1">
      <c r="A59" s="198" t="s">
        <v>242</v>
      </c>
      <c r="B59" s="329" t="s">
        <v>243</v>
      </c>
      <c r="C59" s="329"/>
      <c r="D59" s="329"/>
      <c r="E59" s="91">
        <v>1500</v>
      </c>
      <c r="F59" s="125"/>
    </row>
    <row r="60" spans="1:6" ht="15" customHeight="1">
      <c r="A60" s="203" t="s">
        <v>536</v>
      </c>
      <c r="B60" s="329" t="s">
        <v>538</v>
      </c>
      <c r="C60" s="329"/>
      <c r="D60" s="329"/>
      <c r="E60" s="91">
        <v>12000</v>
      </c>
      <c r="F60" s="125"/>
    </row>
    <row r="61" spans="1:6" ht="15.95" customHeight="1">
      <c r="A61" s="198" t="s">
        <v>500</v>
      </c>
      <c r="B61" s="329" t="s">
        <v>501</v>
      </c>
      <c r="C61" s="329"/>
      <c r="D61" s="329"/>
      <c r="E61" s="91">
        <v>1100</v>
      </c>
      <c r="F61" s="125"/>
    </row>
    <row r="62" spans="1:6" ht="15.95" customHeight="1">
      <c r="A62" s="92" t="s">
        <v>221</v>
      </c>
      <c r="B62" s="330" t="s">
        <v>258</v>
      </c>
      <c r="C62" s="330"/>
      <c r="D62" s="330"/>
      <c r="E62" s="93">
        <v>4600</v>
      </c>
      <c r="F62" s="125"/>
    </row>
    <row r="63" spans="1:6" ht="6" customHeight="1"/>
    <row r="64" spans="1:6" ht="15" customHeight="1">
      <c r="A64" s="264" t="s">
        <v>262</v>
      </c>
      <c r="B64" s="265"/>
      <c r="C64" s="265"/>
      <c r="D64" s="265"/>
      <c r="E64" s="265"/>
    </row>
    <row r="65" spans="1:6" ht="15" customHeight="1">
      <c r="A65" s="264" t="s">
        <v>568</v>
      </c>
      <c r="B65" s="265"/>
      <c r="C65" s="265"/>
      <c r="D65" s="265"/>
      <c r="E65" s="265"/>
    </row>
    <row r="66" spans="1:6" ht="4.5" customHeight="1">
      <c r="A66" s="103"/>
      <c r="B66" s="308"/>
      <c r="C66" s="308"/>
      <c r="D66" s="308"/>
      <c r="E66" s="14"/>
    </row>
    <row r="67" spans="1:6" ht="12.75" customHeight="1"/>
    <row r="68" spans="1:6" ht="18.75" customHeight="1">
      <c r="A68" s="335"/>
      <c r="B68" s="335"/>
      <c r="C68" s="335"/>
      <c r="D68" s="335"/>
      <c r="E68" s="335"/>
    </row>
    <row r="69" spans="1:6" s="195" customFormat="1" ht="14.25" customHeight="1">
      <c r="A69" s="336"/>
      <c r="B69" s="336"/>
      <c r="C69" s="336"/>
      <c r="D69" s="336"/>
      <c r="E69" s="336"/>
      <c r="F69" s="200"/>
    </row>
    <row r="70" spans="1:6" s="28" customFormat="1">
      <c r="A70" s="106"/>
      <c r="B70" s="334"/>
      <c r="C70" s="334"/>
      <c r="D70" s="107"/>
      <c r="E70" s="197"/>
    </row>
    <row r="71" spans="1:6" s="28" customFormat="1"/>
  </sheetData>
  <protectedRanges>
    <protectedRange sqref="H9:H11" name="Цены номенклатуры_2"/>
  </protectedRanges>
  <mergeCells count="67">
    <mergeCell ref="B70:C70"/>
    <mergeCell ref="A64:E64"/>
    <mergeCell ref="A65:E65"/>
    <mergeCell ref="B66:D66"/>
    <mergeCell ref="A68:E68"/>
    <mergeCell ref="A69:E69"/>
    <mergeCell ref="B62:D62"/>
    <mergeCell ref="A51:E51"/>
    <mergeCell ref="A52:A55"/>
    <mergeCell ref="B52:D52"/>
    <mergeCell ref="B53:D53"/>
    <mergeCell ref="B54:D54"/>
    <mergeCell ref="B55:D55"/>
    <mergeCell ref="A56:E56"/>
    <mergeCell ref="B58:D58"/>
    <mergeCell ref="B59:D59"/>
    <mergeCell ref="B60:D60"/>
    <mergeCell ref="B61:D61"/>
    <mergeCell ref="B57:D57"/>
    <mergeCell ref="B50:D50"/>
    <mergeCell ref="B39:D39"/>
    <mergeCell ref="B40:D40"/>
    <mergeCell ref="A41:E41"/>
    <mergeCell ref="B42:D42"/>
    <mergeCell ref="B43:D43"/>
    <mergeCell ref="B44:D44"/>
    <mergeCell ref="B45:D45"/>
    <mergeCell ref="B46:D46"/>
    <mergeCell ref="B47:D47"/>
    <mergeCell ref="B48:D48"/>
    <mergeCell ref="B49:D49"/>
    <mergeCell ref="B38:D38"/>
    <mergeCell ref="B27:D27"/>
    <mergeCell ref="B28:D28"/>
    <mergeCell ref="B29:D29"/>
    <mergeCell ref="B30:D30"/>
    <mergeCell ref="B31:D31"/>
    <mergeCell ref="B32:D32"/>
    <mergeCell ref="B33:D33"/>
    <mergeCell ref="A34:E34"/>
    <mergeCell ref="B35:D35"/>
    <mergeCell ref="B36:D36"/>
    <mergeCell ref="B37:D37"/>
    <mergeCell ref="A26:E26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14:D14"/>
    <mergeCell ref="A2:E2"/>
    <mergeCell ref="A4:E4"/>
    <mergeCell ref="A5:E5"/>
    <mergeCell ref="B6:D6"/>
    <mergeCell ref="A7:E7"/>
    <mergeCell ref="B8:D8"/>
    <mergeCell ref="B9:D9"/>
    <mergeCell ref="B10:D10"/>
    <mergeCell ref="B11:D11"/>
    <mergeCell ref="B12:D12"/>
    <mergeCell ref="B13:D13"/>
  </mergeCells>
  <pageMargins left="0.39370078740157483" right="0.19685039370078741" top="0.39370078740157483" bottom="0.19685039370078741" header="0.51181102362204722" footer="0.51181102362204722"/>
  <pageSetup paperSize="9" firstPageNumber="0" orientation="portrait" horizontalDpi="300" verticalDpi="300" r:id="rId1"/>
  <headerFooter alignWithMargins="0">
    <oddFooter>&amp;L&amp;"Arial Cyr,полужирный"&amp;K01+0008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6"/>
  <dimension ref="A1:I40"/>
  <sheetViews>
    <sheetView topLeftCell="A3" zoomScale="90" zoomScaleNormal="90" workbookViewId="0">
      <selection activeCell="H27" sqref="H27"/>
    </sheetView>
  </sheetViews>
  <sheetFormatPr defaultRowHeight="12.75"/>
  <cols>
    <col min="1" max="1" width="30.42578125" style="41" customWidth="1"/>
    <col min="2" max="2" width="26.140625" style="41" customWidth="1"/>
    <col min="3" max="3" width="15.7109375" style="41" customWidth="1"/>
    <col min="4" max="4" width="12.7109375" style="41" customWidth="1"/>
    <col min="5" max="5" width="11.85546875" style="41" customWidth="1"/>
    <col min="6" max="6" width="5" style="42" customWidth="1"/>
    <col min="7" max="7" width="9.140625" customWidth="1"/>
    <col min="8" max="8" width="8.85546875" customWidth="1"/>
    <col min="9" max="9" width="15.28515625" hidden="1" customWidth="1"/>
  </cols>
  <sheetData>
    <row r="1" spans="1:9" ht="12.75" hidden="1" customHeight="1">
      <c r="A1" s="337"/>
      <c r="B1" s="337"/>
      <c r="C1" s="337"/>
      <c r="D1" s="337"/>
      <c r="E1" s="337"/>
    </row>
    <row r="2" spans="1:9" ht="12.75" hidden="1" customHeight="1"/>
    <row r="3" spans="1:9" ht="9" customHeight="1">
      <c r="A3" s="339"/>
      <c r="B3" s="339"/>
      <c r="C3" s="339"/>
      <c r="D3" s="339"/>
      <c r="E3" s="339"/>
      <c r="F3" s="44"/>
      <c r="I3" s="108" t="s">
        <v>283</v>
      </c>
    </row>
    <row r="4" spans="1:9" ht="24" customHeight="1">
      <c r="A4" s="338" t="s">
        <v>461</v>
      </c>
      <c r="B4" s="338"/>
      <c r="C4" s="338"/>
      <c r="D4" s="338"/>
      <c r="E4" s="338"/>
      <c r="F4" s="44"/>
      <c r="I4" s="108" t="s">
        <v>283</v>
      </c>
    </row>
    <row r="5" spans="1:9" s="1" customFormat="1" ht="44.25" customHeight="1">
      <c r="A5" s="45" t="s">
        <v>1</v>
      </c>
      <c r="B5" s="46" t="s">
        <v>135</v>
      </c>
      <c r="C5" s="46" t="s">
        <v>136</v>
      </c>
      <c r="D5" s="205" t="s">
        <v>528</v>
      </c>
      <c r="E5" s="47" t="s">
        <v>138</v>
      </c>
      <c r="F5" s="48"/>
      <c r="I5" s="108">
        <f>Электро!K5</f>
        <v>1.06</v>
      </c>
    </row>
    <row r="6" spans="1:9" s="202" customFormat="1" ht="15.75" customHeight="1">
      <c r="A6" s="50" t="s">
        <v>139</v>
      </c>
      <c r="B6" s="210" t="s">
        <v>545</v>
      </c>
      <c r="C6" s="51" t="s">
        <v>539</v>
      </c>
      <c r="D6" s="52" t="s">
        <v>140</v>
      </c>
      <c r="E6" s="53">
        <v>242600</v>
      </c>
      <c r="F6" s="54"/>
      <c r="G6" s="125"/>
      <c r="I6" s="108">
        <f t="shared" ref="I6" si="0">CEILING(E6*$I$5,100)</f>
        <v>257200</v>
      </c>
    </row>
    <row r="7" spans="1:9" s="1" customFormat="1" ht="15.75" customHeight="1">
      <c r="A7" s="50" t="s">
        <v>141</v>
      </c>
      <c r="B7" s="210" t="s">
        <v>529</v>
      </c>
      <c r="C7" s="51" t="s">
        <v>142</v>
      </c>
      <c r="D7" s="52" t="s">
        <v>140</v>
      </c>
      <c r="E7" s="53">
        <v>262100</v>
      </c>
      <c r="F7" s="54"/>
      <c r="G7" s="125"/>
      <c r="I7" s="108">
        <f t="shared" ref="I7:I13" si="1">CEILING(E7*$I$5,100)</f>
        <v>277900</v>
      </c>
    </row>
    <row r="8" spans="1:9" ht="15.75" hidden="1" customHeight="1">
      <c r="A8"/>
      <c r="B8" s="204"/>
      <c r="C8"/>
      <c r="D8"/>
      <c r="E8" s="53">
        <v>0</v>
      </c>
      <c r="F8"/>
      <c r="G8" s="125"/>
      <c r="I8" s="108">
        <f t="shared" si="1"/>
        <v>0</v>
      </c>
    </row>
    <row r="9" spans="1:9" ht="15.75" hidden="1" customHeight="1">
      <c r="A9"/>
      <c r="B9" s="204"/>
      <c r="C9"/>
      <c r="D9"/>
      <c r="E9" s="53">
        <v>0</v>
      </c>
      <c r="F9"/>
      <c r="G9" s="125"/>
      <c r="I9" s="108">
        <f t="shared" si="1"/>
        <v>0</v>
      </c>
    </row>
    <row r="10" spans="1:9" s="1" customFormat="1" ht="15.75" customHeight="1">
      <c r="A10" s="50" t="s">
        <v>143</v>
      </c>
      <c r="B10" s="211" t="s">
        <v>531</v>
      </c>
      <c r="C10" s="51" t="s">
        <v>144</v>
      </c>
      <c r="D10" s="52" t="s">
        <v>140</v>
      </c>
      <c r="E10" s="53">
        <v>301100</v>
      </c>
      <c r="F10" s="54"/>
      <c r="G10" s="125"/>
      <c r="I10" s="108">
        <f t="shared" si="1"/>
        <v>319200</v>
      </c>
    </row>
    <row r="11" spans="1:9" s="1" customFormat="1" ht="15.75" customHeight="1">
      <c r="A11" s="50" t="s">
        <v>145</v>
      </c>
      <c r="B11" s="340" t="s">
        <v>530</v>
      </c>
      <c r="C11" s="55" t="s">
        <v>146</v>
      </c>
      <c r="D11" s="52" t="s">
        <v>140</v>
      </c>
      <c r="E11" s="53">
        <v>317400</v>
      </c>
      <c r="F11" s="54"/>
      <c r="G11" s="125"/>
      <c r="I11" s="108">
        <f t="shared" si="1"/>
        <v>336500</v>
      </c>
    </row>
    <row r="12" spans="1:9" s="1" customFormat="1" ht="15.75" customHeight="1">
      <c r="A12" s="50" t="s">
        <v>147</v>
      </c>
      <c r="B12" s="341"/>
      <c r="C12" s="55" t="s">
        <v>148</v>
      </c>
      <c r="D12" s="52" t="s">
        <v>140</v>
      </c>
      <c r="E12" s="53">
        <v>322300</v>
      </c>
      <c r="F12" s="54"/>
      <c r="G12" s="125"/>
      <c r="I12" s="108">
        <f t="shared" si="1"/>
        <v>341700</v>
      </c>
    </row>
    <row r="13" spans="1:9" s="1" customFormat="1" ht="15.75" customHeight="1">
      <c r="A13" s="56" t="s">
        <v>149</v>
      </c>
      <c r="B13" s="342"/>
      <c r="C13" s="57" t="s">
        <v>150</v>
      </c>
      <c r="D13" s="58" t="s">
        <v>151</v>
      </c>
      <c r="E13" s="95">
        <v>327200</v>
      </c>
      <c r="F13" s="54"/>
      <c r="G13" s="125"/>
      <c r="I13" s="108">
        <f t="shared" si="1"/>
        <v>346900</v>
      </c>
    </row>
    <row r="14" spans="1:9" s="1" customFormat="1" ht="23.25" customHeight="1">
      <c r="A14" s="60"/>
      <c r="B14" s="61"/>
      <c r="C14" s="62"/>
      <c r="D14" s="62"/>
      <c r="E14" s="62"/>
      <c r="F14" s="62"/>
    </row>
    <row r="15" spans="1:9" ht="22.5" customHeight="1">
      <c r="A15" s="339" t="s">
        <v>462</v>
      </c>
      <c r="B15" s="339"/>
      <c r="C15" s="339"/>
      <c r="D15" s="339"/>
      <c r="E15" s="339"/>
      <c r="F15" s="44"/>
    </row>
    <row r="16" spans="1:9" ht="129" customHeight="1">
      <c r="A16" s="343" t="s">
        <v>575</v>
      </c>
      <c r="B16" s="343"/>
      <c r="C16" s="343"/>
      <c r="D16" s="343"/>
      <c r="E16" s="343"/>
      <c r="F16" s="63"/>
    </row>
    <row r="17" spans="1:9" s="1" customFormat="1" ht="27.75" customHeight="1">
      <c r="A17" s="158" t="s">
        <v>1</v>
      </c>
      <c r="B17" s="213" t="s">
        <v>546</v>
      </c>
      <c r="C17" s="213" t="s">
        <v>547</v>
      </c>
      <c r="D17" s="344" t="s">
        <v>548</v>
      </c>
      <c r="E17" s="345"/>
      <c r="F17" s="48"/>
    </row>
    <row r="18" spans="1:9" s="1" customFormat="1" ht="13.5" customHeight="1">
      <c r="A18" s="161" t="s">
        <v>152</v>
      </c>
      <c r="B18" s="350" t="s">
        <v>566</v>
      </c>
      <c r="C18" s="351"/>
      <c r="D18" s="351"/>
      <c r="E18" s="352"/>
      <c r="F18" s="54"/>
      <c r="G18" s="54"/>
      <c r="I18" s="108" t="e">
        <f>CEILING(B18*$I$5,100)</f>
        <v>#VALUE!</v>
      </c>
    </row>
    <row r="19" spans="1:9" s="1" customFormat="1" ht="13.5" customHeight="1">
      <c r="A19" s="161" t="s">
        <v>153</v>
      </c>
      <c r="B19" s="214">
        <v>244300</v>
      </c>
      <c r="C19" s="214">
        <v>1160</v>
      </c>
      <c r="D19" s="346">
        <v>548</v>
      </c>
      <c r="E19" s="347"/>
      <c r="F19" s="54"/>
      <c r="G19" s="125"/>
      <c r="I19" s="108">
        <f>CEILING(B19*$I$5,100)</f>
        <v>259000</v>
      </c>
    </row>
    <row r="20" spans="1:9" s="202" customFormat="1" ht="13.5" customHeight="1">
      <c r="A20" s="161" t="s">
        <v>154</v>
      </c>
      <c r="B20" s="214">
        <v>293900</v>
      </c>
      <c r="C20" s="214">
        <v>2428</v>
      </c>
      <c r="D20" s="346">
        <v>754</v>
      </c>
      <c r="E20" s="347"/>
      <c r="F20" s="54"/>
      <c r="G20" s="125"/>
      <c r="I20" s="108">
        <f t="shared" ref="I20:I24" si="2">CEILING(B20*$I$5,100)</f>
        <v>311600</v>
      </c>
    </row>
    <row r="21" spans="1:9" s="202" customFormat="1" ht="13.5" customHeight="1">
      <c r="A21" s="161" t="s">
        <v>155</v>
      </c>
      <c r="B21" s="214">
        <v>224100</v>
      </c>
      <c r="C21" s="214">
        <v>3120</v>
      </c>
      <c r="D21" s="346">
        <v>1034</v>
      </c>
      <c r="E21" s="347"/>
      <c r="F21" s="54"/>
      <c r="G21" s="125"/>
      <c r="I21" s="108">
        <f t="shared" si="2"/>
        <v>237600</v>
      </c>
    </row>
    <row r="22" spans="1:9" s="202" customFormat="1" ht="13.5" customHeight="1">
      <c r="A22" s="161" t="s">
        <v>156</v>
      </c>
      <c r="B22" s="214">
        <v>333000</v>
      </c>
      <c r="C22" s="214">
        <v>3120</v>
      </c>
      <c r="D22" s="346">
        <v>1034</v>
      </c>
      <c r="E22" s="347"/>
      <c r="F22" s="54"/>
      <c r="G22" s="125"/>
      <c r="I22" s="108">
        <f t="shared" si="2"/>
        <v>353000</v>
      </c>
    </row>
    <row r="23" spans="1:9" s="1" customFormat="1" ht="13.5" customHeight="1">
      <c r="A23" s="161" t="s">
        <v>532</v>
      </c>
      <c r="B23" s="214">
        <v>441200</v>
      </c>
      <c r="C23" s="214">
        <v>5252</v>
      </c>
      <c r="D23" s="346">
        <v>1370</v>
      </c>
      <c r="E23" s="347"/>
      <c r="F23" s="54"/>
      <c r="G23" s="125"/>
      <c r="I23" s="108">
        <f t="shared" si="2"/>
        <v>467700</v>
      </c>
    </row>
    <row r="24" spans="1:9" s="1" customFormat="1" ht="13.5" customHeight="1">
      <c r="A24" s="161" t="s">
        <v>533</v>
      </c>
      <c r="B24" s="214">
        <v>478700</v>
      </c>
      <c r="C24" s="214">
        <v>5252</v>
      </c>
      <c r="D24" s="346">
        <v>1370</v>
      </c>
      <c r="E24" s="347"/>
      <c r="F24" s="54"/>
      <c r="G24" s="125"/>
      <c r="I24" s="108">
        <f t="shared" si="2"/>
        <v>507500</v>
      </c>
    </row>
    <row r="25" spans="1:9" s="1" customFormat="1" ht="13.5" customHeight="1">
      <c r="A25" s="163" t="s">
        <v>534</v>
      </c>
      <c r="B25" s="215" t="s">
        <v>125</v>
      </c>
      <c r="C25" s="215" t="s">
        <v>125</v>
      </c>
      <c r="D25" s="348" t="s">
        <v>125</v>
      </c>
      <c r="E25" s="349"/>
      <c r="F25" s="54"/>
      <c r="G25" s="125"/>
      <c r="I25" s="108"/>
    </row>
    <row r="26" spans="1:9" s="1" customFormat="1" ht="22.5" customHeight="1">
      <c r="A26" s="64"/>
      <c r="B26" s="65"/>
      <c r="C26" s="65"/>
      <c r="D26" s="66"/>
      <c r="E26" s="54"/>
      <c r="F26" s="54"/>
    </row>
    <row r="27" spans="1:9" ht="24.75" customHeight="1">
      <c r="A27" s="339" t="s">
        <v>463</v>
      </c>
      <c r="B27" s="339"/>
      <c r="C27" s="339"/>
      <c r="D27" s="339"/>
      <c r="E27" s="339"/>
      <c r="F27" s="44"/>
    </row>
    <row r="28" spans="1:9" ht="28.5" customHeight="1">
      <c r="A28" s="343" t="s">
        <v>157</v>
      </c>
      <c r="B28" s="343"/>
      <c r="C28" s="343"/>
      <c r="D28" s="343"/>
      <c r="E28" s="343"/>
      <c r="F28" s="63"/>
    </row>
    <row r="29" spans="1:9" s="1" customFormat="1" ht="27.75" customHeight="1">
      <c r="A29" s="45" t="s">
        <v>1</v>
      </c>
      <c r="B29" s="353" t="s">
        <v>158</v>
      </c>
      <c r="C29" s="353"/>
      <c r="D29" s="250" t="s">
        <v>137</v>
      </c>
      <c r="E29" s="47" t="s">
        <v>138</v>
      </c>
      <c r="F29" s="48"/>
    </row>
    <row r="30" spans="1:9" s="1" customFormat="1" ht="13.5" customHeight="1">
      <c r="A30" s="50" t="s">
        <v>159</v>
      </c>
      <c r="B30" s="354" t="s">
        <v>160</v>
      </c>
      <c r="C30" s="354"/>
      <c r="D30" s="52" t="s">
        <v>140</v>
      </c>
      <c r="E30" s="53">
        <v>171800</v>
      </c>
      <c r="F30" s="54"/>
      <c r="G30" s="125"/>
      <c r="I30" s="108">
        <f t="shared" ref="I30:I32" si="3">CEILING(E30*$I$5,100)</f>
        <v>182200</v>
      </c>
    </row>
    <row r="31" spans="1:9" s="1" customFormat="1" ht="13.5" customHeight="1">
      <c r="A31" s="50" t="s">
        <v>161</v>
      </c>
      <c r="B31" s="354" t="s">
        <v>162</v>
      </c>
      <c r="C31" s="354"/>
      <c r="D31" s="52" t="s">
        <v>140</v>
      </c>
      <c r="E31" s="216">
        <v>286200</v>
      </c>
      <c r="F31" s="54"/>
      <c r="I31" s="108">
        <f t="shared" si="3"/>
        <v>303400</v>
      </c>
    </row>
    <row r="32" spans="1:9" s="1" customFormat="1" ht="13.5" customHeight="1">
      <c r="A32" s="56" t="s">
        <v>163</v>
      </c>
      <c r="B32" s="357" t="s">
        <v>164</v>
      </c>
      <c r="C32" s="357"/>
      <c r="D32" s="58" t="s">
        <v>140</v>
      </c>
      <c r="E32" s="59"/>
      <c r="F32" s="54"/>
      <c r="I32" s="108">
        <f t="shared" si="3"/>
        <v>0</v>
      </c>
    </row>
    <row r="33" spans="1:9" s="1" customFormat="1" ht="21.75" customHeight="1">
      <c r="A33" s="64"/>
      <c r="B33" s="65"/>
      <c r="C33" s="65"/>
      <c r="D33" s="66"/>
      <c r="E33" s="54"/>
      <c r="F33" s="54"/>
    </row>
    <row r="34" spans="1:9" ht="24.75" customHeight="1">
      <c r="A34" s="358" t="s">
        <v>224</v>
      </c>
      <c r="B34" s="358"/>
      <c r="C34" s="358"/>
      <c r="D34" s="358"/>
      <c r="E34" s="358"/>
      <c r="F34" s="44"/>
    </row>
    <row r="35" spans="1:9" s="1" customFormat="1" ht="15" customHeight="1">
      <c r="A35" s="158" t="s">
        <v>1</v>
      </c>
      <c r="B35" s="359" t="s">
        <v>32</v>
      </c>
      <c r="C35" s="359"/>
      <c r="D35" s="359"/>
      <c r="E35" s="160" t="s">
        <v>165</v>
      </c>
      <c r="F35" s="48"/>
    </row>
    <row r="36" spans="1:9" s="1" customFormat="1" ht="14.25" customHeight="1">
      <c r="A36" s="161" t="s">
        <v>166</v>
      </c>
      <c r="B36" s="354" t="s">
        <v>167</v>
      </c>
      <c r="C36" s="354"/>
      <c r="D36" s="354"/>
      <c r="E36" s="162">
        <v>6300</v>
      </c>
      <c r="F36" s="54"/>
      <c r="G36" s="125"/>
      <c r="I36" s="108">
        <f t="shared" ref="I36:I38" si="4">CEILING(E36*$I$5,100)</f>
        <v>6700</v>
      </c>
    </row>
    <row r="37" spans="1:9" s="1" customFormat="1" ht="14.25" customHeight="1">
      <c r="A37" s="163" t="s">
        <v>263</v>
      </c>
      <c r="B37" s="360" t="s">
        <v>168</v>
      </c>
      <c r="C37" s="360"/>
      <c r="D37" s="360"/>
      <c r="E37" s="166">
        <f>Аксессуары!E43</f>
        <v>8600</v>
      </c>
      <c r="F37" s="54"/>
      <c r="G37" s="125"/>
      <c r="I37" s="108">
        <f t="shared" si="4"/>
        <v>9200</v>
      </c>
    </row>
    <row r="38" spans="1:9" s="1" customFormat="1" ht="14.25" hidden="1" customHeight="1">
      <c r="A38" s="189" t="s">
        <v>169</v>
      </c>
      <c r="B38" s="355" t="s">
        <v>170</v>
      </c>
      <c r="C38" s="355"/>
      <c r="D38" s="355"/>
      <c r="E38" s="190">
        <v>8800</v>
      </c>
      <c r="F38" s="54"/>
      <c r="I38" s="108">
        <f t="shared" si="4"/>
        <v>9400</v>
      </c>
    </row>
    <row r="39" spans="1:9" ht="17.25" customHeight="1">
      <c r="A39" s="356" t="s">
        <v>569</v>
      </c>
      <c r="B39" s="356"/>
      <c r="C39" s="356"/>
      <c r="D39" s="356"/>
      <c r="E39" s="356"/>
    </row>
    <row r="40" spans="1:9" ht="70.5" customHeight="1"/>
  </sheetData>
  <mergeCells count="27">
    <mergeCell ref="B29:C29"/>
    <mergeCell ref="B30:C30"/>
    <mergeCell ref="B38:D38"/>
    <mergeCell ref="B31:C31"/>
    <mergeCell ref="A39:E39"/>
    <mergeCell ref="B32:C32"/>
    <mergeCell ref="A34:E34"/>
    <mergeCell ref="B35:D35"/>
    <mergeCell ref="B36:D36"/>
    <mergeCell ref="B37:D37"/>
    <mergeCell ref="A16:E16"/>
    <mergeCell ref="A27:E27"/>
    <mergeCell ref="A28:E28"/>
    <mergeCell ref="D17:E17"/>
    <mergeCell ref="D19:E19"/>
    <mergeCell ref="D20:E20"/>
    <mergeCell ref="D21:E21"/>
    <mergeCell ref="D22:E22"/>
    <mergeCell ref="D23:E23"/>
    <mergeCell ref="D24:E24"/>
    <mergeCell ref="D25:E25"/>
    <mergeCell ref="B18:E18"/>
    <mergeCell ref="A1:E1"/>
    <mergeCell ref="A4:E4"/>
    <mergeCell ref="A15:E15"/>
    <mergeCell ref="A3:E3"/>
    <mergeCell ref="B11:B13"/>
  </mergeCells>
  <pageMargins left="0.59055118110236227" right="0.19685039370078741" top="0.19685039370078741" bottom="0.19685039370078741" header="0.51181102362204722" footer="0.51181102362204722"/>
  <pageSetup paperSize="9" firstPageNumber="0" orientation="portrait" horizontalDpi="300" verticalDpi="300" r:id="rId1"/>
  <headerFooter alignWithMargins="0">
    <oddFooter>&amp;R&amp;"Arial Cyr,полужирный"9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Титул</vt:lpstr>
      <vt:lpstr>Электро</vt:lpstr>
      <vt:lpstr>Вода</vt:lpstr>
      <vt:lpstr>Aqua Lite</vt:lpstr>
      <vt:lpstr>Вытяжки</vt:lpstr>
      <vt:lpstr>Опции</vt:lpstr>
      <vt:lpstr>Опции Aqua</vt:lpstr>
      <vt:lpstr>Аксессуары</vt:lpstr>
      <vt:lpstr>Увлажнители</vt:lpstr>
      <vt:lpstr>Pool1</vt:lpstr>
      <vt:lpstr>Pool2</vt:lpstr>
      <vt:lpstr>Опции Pool</vt:lpstr>
      <vt:lpstr>Фильтры</vt:lpstr>
      <vt:lpstr>'Aqua Lite'!Область_печати</vt:lpstr>
      <vt:lpstr>Pool1!Область_печати</vt:lpstr>
      <vt:lpstr>Pool2!Область_печати</vt:lpstr>
      <vt:lpstr>Аксессуары!Область_печати</vt:lpstr>
      <vt:lpstr>Вода!Область_печати</vt:lpstr>
      <vt:lpstr>Вытяжки!Область_печати</vt:lpstr>
      <vt:lpstr>Опции!Область_печати</vt:lpstr>
      <vt:lpstr>'Опции Aqua'!Область_печати</vt:lpstr>
      <vt:lpstr>'Опции Pool'!Область_печати</vt:lpstr>
      <vt:lpstr>Титул!Область_печати</vt:lpstr>
      <vt:lpstr>Увлажнители!Область_печати</vt:lpstr>
      <vt:lpstr>Фильтры!Область_печати</vt:lpstr>
      <vt:lpstr>Электро!Область_печати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</dc:creator>
  <cp:lastModifiedBy>Александр</cp:lastModifiedBy>
  <cp:lastPrinted>2016-05-15T14:34:38Z</cp:lastPrinted>
  <dcterms:created xsi:type="dcterms:W3CDTF">2013-07-09T06:08:14Z</dcterms:created>
  <dcterms:modified xsi:type="dcterms:W3CDTF">2016-05-15T14:34:39Z</dcterms:modified>
</cp:coreProperties>
</file>